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https://miumh-my.sharepoint.com/personal/j_fernandez_miumh_umh_es/Documents/Plan Gestion Datos/PGD INNODAIRYFOODS/RESULTADOS/"/>
    </mc:Choice>
  </mc:AlternateContent>
  <xr:revisionPtr revIDLastSave="1" documentId="8_{C05B652E-672F-B943-8468-2AB7F46BD95B}" xr6:coauthVersionLast="47" xr6:coauthVersionMax="47" xr10:uidLastSave="{E6E267AA-F195-4330-AB67-DFB89EEABA4A}"/>
  <bookViews>
    <workbookView xWindow="120" yWindow="0" windowWidth="28800" windowHeight="15435" tabRatio="716" activeTab="6" xr2:uid="{B4E60FDE-B58A-4BF8-9FC0-AFC58839AA1A}"/>
  </bookViews>
  <sheets>
    <sheet name="INDEX " sheetId="72" r:id="rId1"/>
    <sheet name="Supplementary Table 1" sheetId="73" r:id="rId2"/>
    <sheet name="Supplementary Table 2" sheetId="62" r:id="rId3"/>
    <sheet name="Supplementary Table 3" sheetId="71" r:id="rId4"/>
    <sheet name="Supplementary Table 4" sheetId="70" r:id="rId5"/>
    <sheet name="Antioxidant Activity " sheetId="74" r:id="rId6"/>
    <sheet name="Polyphenols Concentration " sheetId="75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" i="75" l="1" a="1"/>
  <c r="I3" i="75" s="1"/>
  <c r="I28" i="75" s="1"/>
  <c r="J3" i="75" a="1"/>
  <c r="J6" i="75" s="1"/>
  <c r="J3" i="75"/>
  <c r="K3" i="75" a="1"/>
  <c r="K3" i="75" s="1"/>
  <c r="L3" i="75" a="1"/>
  <c r="L8" i="75" s="1"/>
  <c r="L3" i="75"/>
  <c r="M3" i="75" a="1"/>
  <c r="M3" i="75" s="1"/>
  <c r="M28" i="75" s="1"/>
  <c r="N3" i="75" a="1"/>
  <c r="N10" i="75" s="1"/>
  <c r="N3" i="75"/>
  <c r="O3" i="75" a="1"/>
  <c r="O7" i="75" s="1"/>
  <c r="P3" i="75" a="1"/>
  <c r="P4" i="75" s="1"/>
  <c r="P3" i="75"/>
  <c r="P28" i="75" s="1"/>
  <c r="Q3" i="75" a="1"/>
  <c r="Q3" i="75" s="1"/>
  <c r="R3" i="75" a="1"/>
  <c r="R6" i="75" s="1"/>
  <c r="R3" i="75"/>
  <c r="R28" i="75" s="1"/>
  <c r="S3" i="75" a="1"/>
  <c r="S11" i="75" s="1"/>
  <c r="T3" i="75" a="1"/>
  <c r="T8" i="75" s="1"/>
  <c r="T3" i="75"/>
  <c r="U3" i="75" a="1"/>
  <c r="U3" i="75" s="1"/>
  <c r="V3" i="75" a="1"/>
  <c r="V10" i="75" s="1"/>
  <c r="V3" i="75"/>
  <c r="W3" i="75" a="1"/>
  <c r="W7" i="75" s="1"/>
  <c r="X3" i="75" a="1"/>
  <c r="X4" i="75" s="1"/>
  <c r="X29" i="75" s="1"/>
  <c r="X3" i="75"/>
  <c r="X28" i="75" s="1"/>
  <c r="Y3" i="75" a="1"/>
  <c r="Y3" i="75" s="1"/>
  <c r="Z3" i="75" a="1"/>
  <c r="Z6" i="75" s="1"/>
  <c r="Z3" i="75"/>
  <c r="AA3" i="75" a="1"/>
  <c r="AA11" i="75" s="1"/>
  <c r="AB3" i="75" a="1"/>
  <c r="AB8" i="75" s="1"/>
  <c r="AH8" i="75" s="1"/>
  <c r="AB3" i="75"/>
  <c r="AC3" i="75" a="1"/>
  <c r="AC3" i="75" s="1"/>
  <c r="AD3" i="75" a="1"/>
  <c r="AD10" i="75" s="1"/>
  <c r="AD3" i="75"/>
  <c r="AE3" i="75" a="1"/>
  <c r="AE4" i="75" s="1"/>
  <c r="I4" i="75"/>
  <c r="J4" i="75"/>
  <c r="K4" i="75"/>
  <c r="M4" i="75"/>
  <c r="M29" i="75" s="1"/>
  <c r="N4" i="75"/>
  <c r="O4" i="75"/>
  <c r="Q4" i="75"/>
  <c r="R4" i="75"/>
  <c r="S4" i="75"/>
  <c r="U4" i="75"/>
  <c r="U29" i="75" s="1"/>
  <c r="V4" i="75"/>
  <c r="V29" i="75" s="1"/>
  <c r="W4" i="75"/>
  <c r="Y4" i="75"/>
  <c r="Y29" i="75" s="1"/>
  <c r="Z4" i="75"/>
  <c r="AA4" i="75"/>
  <c r="AD4" i="75"/>
  <c r="I5" i="75"/>
  <c r="J5" i="75"/>
  <c r="J30" i="75" s="1"/>
  <c r="K5" i="75"/>
  <c r="K30" i="75" s="1"/>
  <c r="L5" i="75"/>
  <c r="N5" i="75"/>
  <c r="N30" i="75" s="1"/>
  <c r="O5" i="75"/>
  <c r="O30" i="75" s="1"/>
  <c r="P5" i="75"/>
  <c r="R5" i="75"/>
  <c r="S5" i="75"/>
  <c r="T5" i="75"/>
  <c r="V5" i="75"/>
  <c r="V30" i="75" s="1"/>
  <c r="W5" i="75"/>
  <c r="X5" i="75"/>
  <c r="Z5" i="75"/>
  <c r="AA5" i="75"/>
  <c r="AB5" i="75"/>
  <c r="AD5" i="75"/>
  <c r="AD30" i="75" s="1"/>
  <c r="AE5" i="75"/>
  <c r="I6" i="75"/>
  <c r="K6" i="75"/>
  <c r="L6" i="75"/>
  <c r="M6" i="75"/>
  <c r="O6" i="75"/>
  <c r="P6" i="75"/>
  <c r="Q6" i="75"/>
  <c r="S6" i="75"/>
  <c r="T6" i="75"/>
  <c r="U6" i="75"/>
  <c r="W6" i="75"/>
  <c r="X6" i="75"/>
  <c r="Y6" i="75"/>
  <c r="AA6" i="75"/>
  <c r="AB6" i="75"/>
  <c r="AC6" i="75"/>
  <c r="I7" i="75"/>
  <c r="J7" i="75"/>
  <c r="K7" i="75"/>
  <c r="L7" i="75"/>
  <c r="M7" i="75"/>
  <c r="N7" i="75"/>
  <c r="P7" i="75"/>
  <c r="Q7" i="75"/>
  <c r="R7" i="75"/>
  <c r="T7" i="75"/>
  <c r="U7" i="75"/>
  <c r="V7" i="75"/>
  <c r="X7" i="75"/>
  <c r="Y7" i="75"/>
  <c r="Z7" i="75"/>
  <c r="AB7" i="75"/>
  <c r="AC7" i="75"/>
  <c r="AD7" i="75"/>
  <c r="AG7" i="75"/>
  <c r="I8" i="75"/>
  <c r="J8" i="75"/>
  <c r="K8" i="75"/>
  <c r="M8" i="75"/>
  <c r="N8" i="75"/>
  <c r="O8" i="75"/>
  <c r="P8" i="75"/>
  <c r="Q8" i="75"/>
  <c r="R8" i="75"/>
  <c r="R30" i="75" s="1"/>
  <c r="S8" i="75"/>
  <c r="U8" i="75"/>
  <c r="V8" i="75"/>
  <c r="W8" i="75"/>
  <c r="Y8" i="75"/>
  <c r="Z8" i="75"/>
  <c r="Z30" i="75" s="1"/>
  <c r="AA8" i="75"/>
  <c r="AC8" i="75"/>
  <c r="AD8" i="75"/>
  <c r="AE8" i="75"/>
  <c r="I9" i="75"/>
  <c r="J9" i="75"/>
  <c r="K9" i="75"/>
  <c r="L9" i="75"/>
  <c r="M9" i="75"/>
  <c r="N9" i="75"/>
  <c r="O9" i="75"/>
  <c r="P9" i="75"/>
  <c r="R9" i="75"/>
  <c r="S9" i="75"/>
  <c r="T9" i="75"/>
  <c r="V9" i="75"/>
  <c r="W9" i="75"/>
  <c r="X9" i="75"/>
  <c r="Z9" i="75"/>
  <c r="AA9" i="75"/>
  <c r="AB9" i="75"/>
  <c r="AD9" i="75"/>
  <c r="AE9" i="75"/>
  <c r="I10" i="75"/>
  <c r="J10" i="75"/>
  <c r="K10" i="75"/>
  <c r="L10" i="75"/>
  <c r="M10" i="75"/>
  <c r="O10" i="75"/>
  <c r="P10" i="75"/>
  <c r="Q10" i="75"/>
  <c r="S10" i="75"/>
  <c r="T10" i="75"/>
  <c r="AG10" i="75" s="1"/>
  <c r="U10" i="75"/>
  <c r="W10" i="75"/>
  <c r="X10" i="75"/>
  <c r="Y10" i="75"/>
  <c r="AA10" i="75"/>
  <c r="AB10" i="75"/>
  <c r="AC10" i="75"/>
  <c r="AE10" i="75"/>
  <c r="I11" i="75"/>
  <c r="I30" i="75" s="1"/>
  <c r="J11" i="75"/>
  <c r="K11" i="75"/>
  <c r="L11" i="75"/>
  <c r="M11" i="75"/>
  <c r="N11" i="75"/>
  <c r="O11" i="75"/>
  <c r="P11" i="75"/>
  <c r="Q11" i="75"/>
  <c r="R11" i="75"/>
  <c r="T11" i="75"/>
  <c r="U11" i="75"/>
  <c r="V11" i="75"/>
  <c r="X11" i="75"/>
  <c r="Y11" i="75"/>
  <c r="Z11" i="75"/>
  <c r="AB11" i="75"/>
  <c r="AC11" i="75"/>
  <c r="AD11" i="75"/>
  <c r="I12" i="75"/>
  <c r="J12" i="75"/>
  <c r="K12" i="75"/>
  <c r="L12" i="75"/>
  <c r="M12" i="75"/>
  <c r="N12" i="75"/>
  <c r="O12" i="75"/>
  <c r="Q12" i="75"/>
  <c r="R12" i="75"/>
  <c r="S12" i="75"/>
  <c r="U12" i="75"/>
  <c r="V12" i="75"/>
  <c r="W12" i="75"/>
  <c r="Y12" i="75"/>
  <c r="Z12" i="75"/>
  <c r="AA12" i="75"/>
  <c r="AC12" i="75"/>
  <c r="AD12" i="75"/>
  <c r="AE12" i="75"/>
  <c r="I13" i="75"/>
  <c r="J13" i="75"/>
  <c r="K13" i="75"/>
  <c r="L13" i="75"/>
  <c r="M13" i="75"/>
  <c r="N13" i="75"/>
  <c r="O13" i="75"/>
  <c r="P13" i="75"/>
  <c r="R13" i="75"/>
  <c r="S13" i="75"/>
  <c r="T13" i="75"/>
  <c r="V13" i="75"/>
  <c r="W13" i="75"/>
  <c r="X13" i="75"/>
  <c r="Z13" i="75"/>
  <c r="AA13" i="75"/>
  <c r="AB13" i="75"/>
  <c r="AD13" i="75"/>
  <c r="AE13" i="75"/>
  <c r="I14" i="75"/>
  <c r="J14" i="75"/>
  <c r="K14" i="75"/>
  <c r="L14" i="75"/>
  <c r="M14" i="75"/>
  <c r="N14" i="75"/>
  <c r="O14" i="75"/>
  <c r="P14" i="75"/>
  <c r="Q14" i="75"/>
  <c r="S14" i="75"/>
  <c r="T14" i="75"/>
  <c r="U14" i="75"/>
  <c r="W14" i="75"/>
  <c r="X14" i="75"/>
  <c r="Y14" i="75"/>
  <c r="AA14" i="75"/>
  <c r="AB14" i="75"/>
  <c r="AC14" i="75"/>
  <c r="AE14" i="75"/>
  <c r="I15" i="75"/>
  <c r="J15" i="75"/>
  <c r="AF15" i="75" s="1"/>
  <c r="K15" i="75"/>
  <c r="L15" i="75"/>
  <c r="M15" i="75"/>
  <c r="N15" i="75"/>
  <c r="O15" i="75"/>
  <c r="P15" i="75"/>
  <c r="Q15" i="75"/>
  <c r="R15" i="75"/>
  <c r="S15" i="75"/>
  <c r="T15" i="75"/>
  <c r="U15" i="75"/>
  <c r="V15" i="75"/>
  <c r="X15" i="75"/>
  <c r="Y15" i="75"/>
  <c r="Z15" i="75"/>
  <c r="AB15" i="75"/>
  <c r="AC15" i="75"/>
  <c r="AD15" i="75"/>
  <c r="I16" i="75"/>
  <c r="J16" i="75"/>
  <c r="K16" i="75"/>
  <c r="L16" i="75"/>
  <c r="M16" i="75"/>
  <c r="N16" i="75"/>
  <c r="O16" i="75"/>
  <c r="P16" i="75"/>
  <c r="Q16" i="75"/>
  <c r="R16" i="75"/>
  <c r="S16" i="75"/>
  <c r="U16" i="75"/>
  <c r="V16" i="75"/>
  <c r="W16" i="75"/>
  <c r="Y16" i="75"/>
  <c r="Z16" i="75"/>
  <c r="AA16" i="75"/>
  <c r="AC16" i="75"/>
  <c r="AD16" i="75"/>
  <c r="AE16" i="75"/>
  <c r="I17" i="75"/>
  <c r="J17" i="75"/>
  <c r="K17" i="75"/>
  <c r="L17" i="75"/>
  <c r="M17" i="75"/>
  <c r="N17" i="75"/>
  <c r="O17" i="75"/>
  <c r="P17" i="75"/>
  <c r="Q17" i="75"/>
  <c r="R17" i="75"/>
  <c r="S17" i="75"/>
  <c r="T17" i="75"/>
  <c r="V17" i="75"/>
  <c r="W17" i="75"/>
  <c r="X17" i="75"/>
  <c r="Z17" i="75"/>
  <c r="AA17" i="75"/>
  <c r="AB17" i="75"/>
  <c r="AD17" i="75"/>
  <c r="AE17" i="75"/>
  <c r="I18" i="75"/>
  <c r="J18" i="75"/>
  <c r="K18" i="75"/>
  <c r="L18" i="75"/>
  <c r="M18" i="75"/>
  <c r="N18" i="75"/>
  <c r="O18" i="75"/>
  <c r="P18" i="75"/>
  <c r="AF18" i="75" s="1"/>
  <c r="Q18" i="75"/>
  <c r="R18" i="75"/>
  <c r="S18" i="75"/>
  <c r="T18" i="75"/>
  <c r="U18" i="75"/>
  <c r="W18" i="75"/>
  <c r="X18" i="75"/>
  <c r="Y18" i="75"/>
  <c r="AA18" i="75"/>
  <c r="AB18" i="75"/>
  <c r="AC18" i="75"/>
  <c r="AE18" i="75"/>
  <c r="I19" i="75"/>
  <c r="J19" i="75"/>
  <c r="K19" i="75"/>
  <c r="L19" i="75"/>
  <c r="M19" i="75"/>
  <c r="N19" i="75"/>
  <c r="O19" i="75"/>
  <c r="P19" i="75"/>
  <c r="Q19" i="75"/>
  <c r="R19" i="75"/>
  <c r="S19" i="75"/>
  <c r="T19" i="75"/>
  <c r="U19" i="75"/>
  <c r="V19" i="75"/>
  <c r="X19" i="75"/>
  <c r="Y19" i="75"/>
  <c r="Z19" i="75"/>
  <c r="AB19" i="75"/>
  <c r="AC19" i="75"/>
  <c r="AD19" i="75"/>
  <c r="I20" i="75"/>
  <c r="J20" i="75"/>
  <c r="K20" i="75"/>
  <c r="L20" i="75"/>
  <c r="M20" i="75"/>
  <c r="N20" i="75"/>
  <c r="O20" i="75"/>
  <c r="P20" i="75"/>
  <c r="Q20" i="75"/>
  <c r="R20" i="75"/>
  <c r="S20" i="75"/>
  <c r="T20" i="75"/>
  <c r="U20" i="75"/>
  <c r="V20" i="75"/>
  <c r="W20" i="75"/>
  <c r="Y20" i="75"/>
  <c r="Z20" i="75"/>
  <c r="AA20" i="75"/>
  <c r="AC20" i="75"/>
  <c r="AD20" i="75"/>
  <c r="AE20" i="75"/>
  <c r="I21" i="75"/>
  <c r="J21" i="75"/>
  <c r="K21" i="75"/>
  <c r="AF21" i="75" s="1"/>
  <c r="L21" i="75"/>
  <c r="M21" i="75"/>
  <c r="N21" i="75"/>
  <c r="O21" i="75"/>
  <c r="P21" i="75"/>
  <c r="Q21" i="75"/>
  <c r="R21" i="75"/>
  <c r="S21" i="75"/>
  <c r="T21" i="75"/>
  <c r="U21" i="75"/>
  <c r="V21" i="75"/>
  <c r="W21" i="75"/>
  <c r="X21" i="75"/>
  <c r="Z21" i="75"/>
  <c r="AA21" i="75"/>
  <c r="AB21" i="75"/>
  <c r="AD21" i="75"/>
  <c r="AE21" i="75"/>
  <c r="I22" i="75"/>
  <c r="J22" i="75"/>
  <c r="K22" i="75"/>
  <c r="L22" i="75"/>
  <c r="M22" i="75"/>
  <c r="N22" i="75"/>
  <c r="O22" i="75"/>
  <c r="P22" i="75"/>
  <c r="Q22" i="75"/>
  <c r="R22" i="75"/>
  <c r="S22" i="75"/>
  <c r="T22" i="75"/>
  <c r="U22" i="75"/>
  <c r="W22" i="75"/>
  <c r="X22" i="75"/>
  <c r="Y22" i="75"/>
  <c r="AA22" i="75"/>
  <c r="AB22" i="75"/>
  <c r="AC22" i="75"/>
  <c r="AE22" i="75"/>
  <c r="AF22" i="75"/>
  <c r="I23" i="75"/>
  <c r="J23" i="75"/>
  <c r="K23" i="75"/>
  <c r="L23" i="75"/>
  <c r="M23" i="75"/>
  <c r="N23" i="75"/>
  <c r="O23" i="75"/>
  <c r="P23" i="75"/>
  <c r="Q23" i="75"/>
  <c r="R23" i="75"/>
  <c r="S23" i="75"/>
  <c r="T23" i="75"/>
  <c r="U23" i="75"/>
  <c r="AG23" i="75" s="1"/>
  <c r="V23" i="75"/>
  <c r="W23" i="75"/>
  <c r="X23" i="75"/>
  <c r="Y23" i="75"/>
  <c r="Z23" i="75"/>
  <c r="AB23" i="75"/>
  <c r="AC23" i="75"/>
  <c r="AD23" i="75"/>
  <c r="I24" i="75"/>
  <c r="J24" i="75"/>
  <c r="AF24" i="75" s="1"/>
  <c r="K24" i="75"/>
  <c r="L24" i="75"/>
  <c r="M24" i="75"/>
  <c r="N24" i="75"/>
  <c r="O24" i="75"/>
  <c r="P24" i="75"/>
  <c r="Q24" i="75"/>
  <c r="R24" i="75"/>
  <c r="S24" i="75"/>
  <c r="T24" i="75"/>
  <c r="U24" i="75"/>
  <c r="AG24" i="75" s="1"/>
  <c r="V24" i="75"/>
  <c r="W24" i="75"/>
  <c r="X24" i="75"/>
  <c r="Y24" i="75"/>
  <c r="Z24" i="75"/>
  <c r="AA24" i="75"/>
  <c r="AC24" i="75"/>
  <c r="AD24" i="75"/>
  <c r="AE24" i="75"/>
  <c r="I25" i="75"/>
  <c r="J25" i="75"/>
  <c r="K25" i="75"/>
  <c r="L25" i="75"/>
  <c r="M25" i="75"/>
  <c r="N25" i="75"/>
  <c r="O25" i="75"/>
  <c r="P25" i="75"/>
  <c r="Q25" i="75"/>
  <c r="R25" i="75"/>
  <c r="S25" i="75"/>
  <c r="T25" i="75"/>
  <c r="U25" i="75"/>
  <c r="V25" i="75"/>
  <c r="W25" i="75"/>
  <c r="X25" i="75"/>
  <c r="Z25" i="75"/>
  <c r="AA25" i="75"/>
  <c r="AB25" i="75"/>
  <c r="AD25" i="75"/>
  <c r="AE25" i="75"/>
  <c r="I26" i="75"/>
  <c r="J26" i="75"/>
  <c r="K26" i="75"/>
  <c r="L26" i="75"/>
  <c r="AF26" i="75" s="1"/>
  <c r="M26" i="75"/>
  <c r="N26" i="75"/>
  <c r="O26" i="75"/>
  <c r="P26" i="75"/>
  <c r="Q26" i="75"/>
  <c r="R26" i="75"/>
  <c r="S26" i="75"/>
  <c r="T26" i="75"/>
  <c r="AG26" i="75" s="1"/>
  <c r="U26" i="75"/>
  <c r="V26" i="75"/>
  <c r="W26" i="75"/>
  <c r="X26" i="75"/>
  <c r="Y26" i="75"/>
  <c r="AA26" i="75"/>
  <c r="AB26" i="75"/>
  <c r="AC26" i="75"/>
  <c r="AE26" i="75"/>
  <c r="I27" i="75"/>
  <c r="J27" i="75"/>
  <c r="AF27" i="75" s="1"/>
  <c r="K27" i="75"/>
  <c r="L27" i="75"/>
  <c r="M27" i="75"/>
  <c r="N27" i="75"/>
  <c r="O27" i="75"/>
  <c r="P27" i="75"/>
  <c r="Q27" i="75"/>
  <c r="R27" i="75"/>
  <c r="S27" i="75"/>
  <c r="T27" i="75"/>
  <c r="U27" i="75"/>
  <c r="V27" i="75"/>
  <c r="W27" i="75"/>
  <c r="X27" i="75"/>
  <c r="Y27" i="75"/>
  <c r="Z27" i="75"/>
  <c r="AB27" i="75"/>
  <c r="AC27" i="75"/>
  <c r="AD27" i="75"/>
  <c r="AG27" i="75"/>
  <c r="J28" i="75"/>
  <c r="Z28" i="75"/>
  <c r="K29" i="75"/>
  <c r="O29" i="75"/>
  <c r="W29" i="75"/>
  <c r="L30" i="75"/>
  <c r="P30" i="75"/>
  <c r="T30" i="75"/>
  <c r="AB30" i="75"/>
  <c r="AG22" i="75" l="1"/>
  <c r="AH15" i="75"/>
  <c r="AB28" i="75"/>
  <c r="L28" i="75"/>
  <c r="N29" i="75"/>
  <c r="AH18" i="75"/>
  <c r="AF16" i="75"/>
  <c r="AH11" i="75"/>
  <c r="AF14" i="75"/>
  <c r="AF19" i="75"/>
  <c r="AE30" i="75"/>
  <c r="AG5" i="75"/>
  <c r="K28" i="75"/>
  <c r="AF11" i="75"/>
  <c r="S30" i="75"/>
  <c r="I29" i="75"/>
  <c r="P29" i="75"/>
  <c r="AF25" i="75"/>
  <c r="AC28" i="75"/>
  <c r="AF23" i="75"/>
  <c r="AF17" i="75"/>
  <c r="AD29" i="75"/>
  <c r="R29" i="75"/>
  <c r="T28" i="75"/>
  <c r="AG25" i="75"/>
  <c r="AG21" i="75"/>
  <c r="AF20" i="75"/>
  <c r="AF8" i="75"/>
  <c r="AA30" i="75"/>
  <c r="Q29" i="75"/>
  <c r="AH3" i="75"/>
  <c r="Y28" i="75"/>
  <c r="AG8" i="75"/>
  <c r="J29" i="75"/>
  <c r="AE6" i="75"/>
  <c r="AC4" i="75"/>
  <c r="AC29" i="75" s="1"/>
  <c r="AE27" i="75"/>
  <c r="Z26" i="75"/>
  <c r="AH26" i="75" s="1"/>
  <c r="AI26" i="75" s="1"/>
  <c r="AC25" i="75"/>
  <c r="AA23" i="75"/>
  <c r="AH23" i="75" s="1"/>
  <c r="AD22" i="75"/>
  <c r="V22" i="75"/>
  <c r="Y21" i="75"/>
  <c r="AB20" i="75"/>
  <c r="AH20" i="75" s="1"/>
  <c r="AE19" i="75"/>
  <c r="W19" i="75"/>
  <c r="AG19" i="75" s="1"/>
  <c r="Z18" i="75"/>
  <c r="AC17" i="75"/>
  <c r="U17" i="75"/>
  <c r="AG17" i="75" s="1"/>
  <c r="X16" i="75"/>
  <c r="AA15" i="75"/>
  <c r="AD14" i="75"/>
  <c r="V14" i="75"/>
  <c r="AG14" i="75" s="1"/>
  <c r="Y13" i="75"/>
  <c r="AH13" i="75" s="1"/>
  <c r="Q13" i="75"/>
  <c r="AF13" i="75" s="1"/>
  <c r="AI13" i="75" s="1"/>
  <c r="AB12" i="75"/>
  <c r="AH12" i="75" s="1"/>
  <c r="T12" i="75"/>
  <c r="AG12" i="75" s="1"/>
  <c r="AE11" i="75"/>
  <c r="W11" i="75"/>
  <c r="AG11" i="75" s="1"/>
  <c r="Z10" i="75"/>
  <c r="Z29" i="75" s="1"/>
  <c r="R10" i="75"/>
  <c r="AF10" i="75" s="1"/>
  <c r="AC9" i="75"/>
  <c r="U9" i="75"/>
  <c r="AG9" i="75" s="1"/>
  <c r="X8" i="75"/>
  <c r="X30" i="75" s="1"/>
  <c r="AA7" i="75"/>
  <c r="AA29" i="75" s="1"/>
  <c r="S7" i="75"/>
  <c r="S29" i="75" s="1"/>
  <c r="AD6" i="75"/>
  <c r="AD28" i="75" s="1"/>
  <c r="V6" i="75"/>
  <c r="V28" i="75" s="1"/>
  <c r="N6" i="75"/>
  <c r="N28" i="75" s="1"/>
  <c r="Y5" i="75"/>
  <c r="Q5" i="75"/>
  <c r="Q30" i="75" s="1"/>
  <c r="AB4" i="75"/>
  <c r="T4" i="75"/>
  <c r="L4" i="75"/>
  <c r="L29" i="75" s="1"/>
  <c r="AE3" i="75"/>
  <c r="AE28" i="75" s="1"/>
  <c r="AA3" i="75"/>
  <c r="AA28" i="75" s="1"/>
  <c r="W3" i="75"/>
  <c r="W28" i="75" s="1"/>
  <c r="S3" i="75"/>
  <c r="S28" i="75" s="1"/>
  <c r="O3" i="75"/>
  <c r="O28" i="75" s="1"/>
  <c r="AF5" i="75"/>
  <c r="AA27" i="75"/>
  <c r="AH27" i="75" s="1"/>
  <c r="AI27" i="75" s="1"/>
  <c r="AD26" i="75"/>
  <c r="Y25" i="75"/>
  <c r="AB24" i="75"/>
  <c r="AH24" i="75" s="1"/>
  <c r="AI24" i="75" s="1"/>
  <c r="AE23" i="75"/>
  <c r="Z22" i="75"/>
  <c r="AH22" i="75" s="1"/>
  <c r="AC21" i="75"/>
  <c r="X20" i="75"/>
  <c r="AG20" i="75" s="1"/>
  <c r="AA19" i="75"/>
  <c r="AH19" i="75" s="1"/>
  <c r="AD18" i="75"/>
  <c r="V18" i="75"/>
  <c r="AG18" i="75" s="1"/>
  <c r="AI18" i="75" s="1"/>
  <c r="Y17" i="75"/>
  <c r="AB16" i="75"/>
  <c r="AH16" i="75" s="1"/>
  <c r="T16" i="75"/>
  <c r="AG16" i="75" s="1"/>
  <c r="AE15" i="75"/>
  <c r="W15" i="75"/>
  <c r="AG15" i="75" s="1"/>
  <c r="AI15" i="75" s="1"/>
  <c r="Z14" i="75"/>
  <c r="AH14" i="75" s="1"/>
  <c r="R14" i="75"/>
  <c r="AC13" i="75"/>
  <c r="U13" i="75"/>
  <c r="AG13" i="75" s="1"/>
  <c r="X12" i="75"/>
  <c r="P12" i="75"/>
  <c r="AF12" i="75" s="1"/>
  <c r="AI12" i="75" s="1"/>
  <c r="Y9" i="75"/>
  <c r="AH9" i="75" s="1"/>
  <c r="Q9" i="75"/>
  <c r="Q28" i="75" s="1"/>
  <c r="AE7" i="75"/>
  <c r="AE29" i="75" s="1"/>
  <c r="AC5" i="75"/>
  <c r="AC30" i="75" s="1"/>
  <c r="U5" i="75"/>
  <c r="U30" i="75" s="1"/>
  <c r="M5" i="75"/>
  <c r="M30" i="75" s="1"/>
  <c r="AI21" i="75" l="1"/>
  <c r="AI22" i="75"/>
  <c r="AF30" i="75"/>
  <c r="AH7" i="75"/>
  <c r="AF9" i="75"/>
  <c r="AI9" i="75" s="1"/>
  <c r="Y30" i="75"/>
  <c r="AH5" i="75"/>
  <c r="AH30" i="75" s="1"/>
  <c r="AI14" i="75"/>
  <c r="AF3" i="75"/>
  <c r="AH10" i="75"/>
  <c r="AI10" i="75" s="1"/>
  <c r="AI17" i="75"/>
  <c r="AG6" i="75"/>
  <c r="W30" i="75"/>
  <c r="T29" i="75"/>
  <c r="AG4" i="75"/>
  <c r="AG29" i="75" s="1"/>
  <c r="AI25" i="75"/>
  <c r="AH17" i="75"/>
  <c r="AH6" i="75"/>
  <c r="AH28" i="75" s="1"/>
  <c r="U28" i="75"/>
  <c r="AI19" i="75"/>
  <c r="AF7" i="75"/>
  <c r="AI7" i="75" s="1"/>
  <c r="AG30" i="75"/>
  <c r="AB29" i="75"/>
  <c r="AH4" i="75"/>
  <c r="AI11" i="75"/>
  <c r="AH25" i="75"/>
  <c r="AH21" i="75"/>
  <c r="AI8" i="75"/>
  <c r="AF6" i="75"/>
  <c r="AI6" i="75" s="1"/>
  <c r="AI23" i="75"/>
  <c r="AG3" i="75"/>
  <c r="AI20" i="75"/>
  <c r="AF4" i="75"/>
  <c r="AI16" i="75"/>
  <c r="AI4" i="75" l="1"/>
  <c r="AI29" i="75" s="1"/>
  <c r="AF29" i="75"/>
  <c r="AI3" i="75"/>
  <c r="AI28" i="75" s="1"/>
  <c r="AF28" i="75"/>
  <c r="AI5" i="75"/>
  <c r="AI30" i="75" s="1"/>
  <c r="AH29" i="75"/>
  <c r="AG28" i="75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7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</futureMetadata>
  <valueMetadata count="17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</valueMetadata>
</metadata>
</file>

<file path=xl/sharedStrings.xml><?xml version="1.0" encoding="utf-8"?>
<sst xmlns="http://schemas.openxmlformats.org/spreadsheetml/2006/main" count="784" uniqueCount="317">
  <si>
    <t>Catechin</t>
  </si>
  <si>
    <t>Caffeic acid</t>
  </si>
  <si>
    <t>Ferulic acid</t>
  </si>
  <si>
    <t>Quercetin</t>
  </si>
  <si>
    <t>Flavanols</t>
  </si>
  <si>
    <t>Gallocatechin-3-gallate</t>
  </si>
  <si>
    <t>Epigallocatechin-3-gallate</t>
  </si>
  <si>
    <t>Std.Err.</t>
  </si>
  <si>
    <t>t(8)</t>
  </si>
  <si>
    <t>p</t>
  </si>
  <si>
    <t>Mean/Interc.</t>
  </si>
  <si>
    <t>Epicatechin</t>
  </si>
  <si>
    <t>0.22 ± 0.02</t>
  </si>
  <si>
    <t>nd</t>
  </si>
  <si>
    <t>11.57 ± 0.66</t>
  </si>
  <si>
    <t>8.84 ± 0.82</t>
  </si>
  <si>
    <t>44.82 ± 0.1</t>
  </si>
  <si>
    <t>28.96 ± 0.84</t>
  </si>
  <si>
    <t>20.99 ± 0.12</t>
  </si>
  <si>
    <t>18.95 ± 0.46</t>
  </si>
  <si>
    <t>45.25 ± 0.35</t>
  </si>
  <si>
    <t>3.19 ± 0.05</t>
  </si>
  <si>
    <t>5.54 ± 0.07</t>
  </si>
  <si>
    <t>12.48 ± 0.08</t>
  </si>
  <si>
    <t>8.83 ± 0.19</t>
  </si>
  <si>
    <t>6.38 ± 0.08</t>
  </si>
  <si>
    <t>4.17 ± 0.13</t>
  </si>
  <si>
    <t>11.96 ± 0.64</t>
  </si>
  <si>
    <t>5.15 ± 0.87</t>
  </si>
  <si>
    <t>1.61 ± 0.03</t>
  </si>
  <si>
    <t>3.02 ± 0.04</t>
  </si>
  <si>
    <t>4.07 ± 0.18</t>
  </si>
  <si>
    <t>2.75 ± 0.18</t>
  </si>
  <si>
    <t>2.38 ± 0.02</t>
  </si>
  <si>
    <t>0.78 ± 0.03</t>
  </si>
  <si>
    <t>8.08 ± 0.13</t>
  </si>
  <si>
    <t>5.02 ± 0.06</t>
  </si>
  <si>
    <t>3.52 ± 0.36</t>
  </si>
  <si>
    <t>7.36 ± 0.56</t>
  </si>
  <si>
    <t>25.01 ± 0.3</t>
  </si>
  <si>
    <t>29.27 ± 0.58</t>
  </si>
  <si>
    <t>21.05 ± 0.19</t>
  </si>
  <si>
    <t>37.19 ± 0.83</t>
  </si>
  <si>
    <t>5.29 ± 0.06</t>
  </si>
  <si>
    <t>3.18 ± 0.04</t>
  </si>
  <si>
    <t>7.71 ± 0.07</t>
  </si>
  <si>
    <t>9.68 ± 0.24</t>
  </si>
  <si>
    <t>5.76 ± 0.03</t>
  </si>
  <si>
    <t>6.49 ± 0.03</t>
  </si>
  <si>
    <t>8.64 ± 0.17</t>
  </si>
  <si>
    <t>3.11 ± 0.25</t>
  </si>
  <si>
    <t>4.69 ± 0.51</t>
  </si>
  <si>
    <t>10.4 ± 0.47</t>
  </si>
  <si>
    <t>12.13 ± 0.45</t>
  </si>
  <si>
    <t>5.62 ± 0.25</t>
  </si>
  <si>
    <t>11.51 ± 0.66</t>
  </si>
  <si>
    <t>33.23 ± 5.38</t>
  </si>
  <si>
    <t>9.68 ± 0.03</t>
  </si>
  <si>
    <t>18.32 ± 1.34</t>
  </si>
  <si>
    <t>21.88 ± 0.08</t>
  </si>
  <si>
    <t>29.3 ± 0.72</t>
  </si>
  <si>
    <t>22.44 ± 0.25</t>
  </si>
  <si>
    <t>27.73 ± 0.15</t>
  </si>
  <si>
    <t>32.22 ± 1.01</t>
  </si>
  <si>
    <t>0.56 ± 0.01</t>
  </si>
  <si>
    <t>0.45 ± 0.04</t>
  </si>
  <si>
    <t>2.72 ± 0.09</t>
  </si>
  <si>
    <t>4.24 ± 0.06</t>
  </si>
  <si>
    <t>3.53 ± 0.03</t>
  </si>
  <si>
    <t>4.63 ± 0.04</t>
  </si>
  <si>
    <t>0.73 ± 0.09</t>
  </si>
  <si>
    <t>0.52 ± 0.07</t>
  </si>
  <si>
    <t>0.29 ± 0.03</t>
  </si>
  <si>
    <t>0.49 ± 0.09</t>
  </si>
  <si>
    <t>0.47 ± 0.03</t>
  </si>
  <si>
    <t>0.28 ± 0.03</t>
  </si>
  <si>
    <t>0.71 ± 0.01</t>
  </si>
  <si>
    <t>1.05 ± 0.03</t>
  </si>
  <si>
    <t>1.96 ± 0.07</t>
  </si>
  <si>
    <t>3.06 ± 0.02</t>
  </si>
  <si>
    <t>2.77 ± 0.01</t>
  </si>
  <si>
    <t>3.95 ± 0.09</t>
  </si>
  <si>
    <t>3.71 ± 0.09</t>
  </si>
  <si>
    <t>6.26 ± 0.03</t>
  </si>
  <si>
    <t>1.27 ± 0.03</t>
  </si>
  <si>
    <t>3.04 ± 0.05</t>
  </si>
  <si>
    <t>4.34 ± 0.02</t>
  </si>
  <si>
    <t>9.12 ± 0.06</t>
  </si>
  <si>
    <t>7.17 ± 0.12</t>
  </si>
  <si>
    <t>5.47 ± 0.02</t>
  </si>
  <si>
    <t>2.87 ± 0.03</t>
  </si>
  <si>
    <t>0.71 ± 0.03</t>
  </si>
  <si>
    <t>1.96 ± 0.03</t>
  </si>
  <si>
    <t>3.38 ± 0.01</t>
  </si>
  <si>
    <t>1.76 ± 0.02</t>
  </si>
  <si>
    <t>2.67 ± 0.06</t>
  </si>
  <si>
    <t>2.63 ± 0.05</t>
  </si>
  <si>
    <t>0.28 ± 0.04</t>
  </si>
  <si>
    <t>0.04 ± 0.01</t>
  </si>
  <si>
    <t>0.31 ± 0.01</t>
  </si>
  <si>
    <t>0.32 ± 0.01</t>
  </si>
  <si>
    <t>0.51 ± 0.07</t>
  </si>
  <si>
    <t>0.53 ± 0.05</t>
  </si>
  <si>
    <t>0.58 ± 0.01</t>
  </si>
  <si>
    <t>0.52 ± 0.03</t>
  </si>
  <si>
    <t>0.75 ± 0.08</t>
  </si>
  <si>
    <t>0.22 ± 0.01</t>
  </si>
  <si>
    <t>0.54 ± 0.05</t>
  </si>
  <si>
    <t>1.36 ± 0.01</t>
  </si>
  <si>
    <t>0.99 ± 0.02</t>
  </si>
  <si>
    <t>2.26 ± 0.15</t>
  </si>
  <si>
    <t>1.67 ± 0.03</t>
  </si>
  <si>
    <t>0.99 ± 0.01</t>
  </si>
  <si>
    <t>1.95 ± 0.01</t>
  </si>
  <si>
    <t>1.77 ± 0.01</t>
  </si>
  <si>
    <t>7.74 ± 0.53</t>
  </si>
  <si>
    <t>2.11 ± 0.04</t>
  </si>
  <si>
    <t>5.39 ± 0.3</t>
  </si>
  <si>
    <t>4.68 ± 0.01</t>
  </si>
  <si>
    <t>3.77 ± 0.24</t>
  </si>
  <si>
    <t>5.12 ± 0.12</t>
  </si>
  <si>
    <t>0.79 ± 0.06</t>
  </si>
  <si>
    <t>1.55 ± 0.03</t>
  </si>
  <si>
    <t>1.73 ± 0.01</t>
  </si>
  <si>
    <t>3.05 ± 0.15</t>
  </si>
  <si>
    <t>2.69 ± 0.01</t>
  </si>
  <si>
    <t>0.78 ± 0.02</t>
  </si>
  <si>
    <t>0.21 ± 0.01</t>
  </si>
  <si>
    <t>0.77 ± 0.04</t>
  </si>
  <si>
    <t>0.78 ± 0.05</t>
  </si>
  <si>
    <t>0.65 ± 0.01</t>
  </si>
  <si>
    <t>0.58 ± 0.02</t>
  </si>
  <si>
    <t>0.41 ± 0.01</t>
  </si>
  <si>
    <t>0.27 ± 0.01</t>
  </si>
  <si>
    <t>0.13 ± 0.01</t>
  </si>
  <si>
    <t>Flavonols</t>
  </si>
  <si>
    <t>Total polyphenols</t>
  </si>
  <si>
    <t>Hidroxycinnamic acids</t>
  </si>
  <si>
    <t>Columna1</t>
  </si>
  <si>
    <t xml:space="preserve">Effect </t>
  </si>
  <si>
    <t>+95 % Cnf.Limt</t>
  </si>
  <si>
    <t>-95 % Cnf.Limt</t>
  </si>
  <si>
    <t>p-coumaric acid</t>
  </si>
  <si>
    <t>Interference</t>
  </si>
  <si>
    <t>***</t>
  </si>
  <si>
    <t>Coeff.</t>
  </si>
  <si>
    <t>Std.Err. Coeff</t>
  </si>
  <si>
    <t>-95 % Cnf.Limt2</t>
  </si>
  <si>
    <t>+95 % Cnf.Limt3</t>
  </si>
  <si>
    <t>Pareto Chart</t>
  </si>
  <si>
    <t>*</t>
  </si>
  <si>
    <t>**</t>
  </si>
  <si>
    <t xml:space="preserve">Regression coefficient </t>
  </si>
  <si>
    <t>1</t>
  </si>
  <si>
    <t>2</t>
  </si>
  <si>
    <t>3</t>
  </si>
  <si>
    <t>4</t>
  </si>
  <si>
    <t>5</t>
  </si>
  <si>
    <t>6</t>
  </si>
  <si>
    <t>7</t>
  </si>
  <si>
    <t>8</t>
  </si>
  <si>
    <t>9.80 ± 0.42</t>
  </si>
  <si>
    <t>4.26 ± 0.00</t>
  </si>
  <si>
    <t>14.70 ± 1.07</t>
  </si>
  <si>
    <t>7.40 ± 0.55</t>
  </si>
  <si>
    <t>2.60 ± 0.23</t>
  </si>
  <si>
    <t>0.30 ± 0.00</t>
  </si>
  <si>
    <t>0.17 ± 0.00</t>
  </si>
  <si>
    <t>7.50 ± 0.24</t>
  </si>
  <si>
    <t>2.50 ± 0.03</t>
  </si>
  <si>
    <t>0.08 ± 0.00</t>
  </si>
  <si>
    <t>0.39 ± 0.00</t>
  </si>
  <si>
    <t>0.09 ± 0.00</t>
  </si>
  <si>
    <t>1.40 ± 0.01</t>
  </si>
  <si>
    <t>6.90 ± 0.53</t>
  </si>
  <si>
    <t>5.40 ± 0.09</t>
  </si>
  <si>
    <t>0.24 ± 0.00</t>
  </si>
  <si>
    <t>0.31 ± 0.00</t>
  </si>
  <si>
    <t>1.50 ± 0.09</t>
  </si>
  <si>
    <t>0.76 ± 0.00</t>
  </si>
  <si>
    <t>0.18 ± 0.00</t>
  </si>
  <si>
    <t>0.56 ± 0.00</t>
  </si>
  <si>
    <t>5.69 ± 0.00</t>
  </si>
  <si>
    <t>0.47 ± 0.00</t>
  </si>
  <si>
    <t>3.50 ± 0.37</t>
  </si>
  <si>
    <t>6.70 ± 0.13</t>
  </si>
  <si>
    <t>1.30 ± 0.03</t>
  </si>
  <si>
    <t>0.50 ± 0.01</t>
  </si>
  <si>
    <t>0.00 ± 0.00</t>
  </si>
  <si>
    <t>0.00 ± 0.01</t>
  </si>
  <si>
    <t>1.57 ± 0.00</t>
  </si>
  <si>
    <t>2.70 ± 0.01</t>
  </si>
  <si>
    <t>22.00 ± 0.09</t>
  </si>
  <si>
    <t>3.84 ± 0.00</t>
  </si>
  <si>
    <t>0.40 ± 0.00</t>
  </si>
  <si>
    <t>8.30 ± 0.29</t>
  </si>
  <si>
    <t>3.44 ± 0.10</t>
  </si>
  <si>
    <t>2.32 ± 0.10</t>
  </si>
  <si>
    <t>1.02 ± 0.00</t>
  </si>
  <si>
    <t>0.11 ± 0.00</t>
  </si>
  <si>
    <t>0.22 ± 0.00</t>
  </si>
  <si>
    <t>6.21 ± 0.00</t>
  </si>
  <si>
    <t>7.66 ± 0.20</t>
  </si>
  <si>
    <t>Polyphenols compounds</t>
  </si>
  <si>
    <t>Quercetin 3-rutinoside</t>
  </si>
  <si>
    <t>Quercetin 3-rhamnoside</t>
  </si>
  <si>
    <t>Quercetin 3-β-D-glucoside</t>
  </si>
  <si>
    <t>PBD Factors</t>
  </si>
  <si>
    <r>
      <t>1</t>
    </r>
    <r>
      <rPr>
        <vertAlign val="superscript"/>
        <sz val="11"/>
        <color theme="1"/>
        <rFont val="Times New Roman"/>
        <family val="1"/>
      </rPr>
      <t>a</t>
    </r>
  </si>
  <si>
    <r>
      <t>2</t>
    </r>
    <r>
      <rPr>
        <vertAlign val="superscript"/>
        <sz val="11"/>
        <color theme="1"/>
        <rFont val="Times New Roman"/>
        <family val="1"/>
      </rPr>
      <t>b</t>
    </r>
  </si>
  <si>
    <r>
      <t>X</t>
    </r>
    <r>
      <rPr>
        <vertAlign val="subscript"/>
        <sz val="12"/>
        <color theme="1"/>
        <rFont val="Times New Roman"/>
        <family val="1"/>
      </rPr>
      <t>1,</t>
    </r>
    <r>
      <rPr>
        <sz val="12"/>
        <color theme="1"/>
        <rFont val="Times New Roman"/>
        <family val="1"/>
      </rPr>
      <t xml:space="preserve"> Sonotrode; X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, ethanol concentration; X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, extractant pH; X</t>
    </r>
    <r>
      <rPr>
        <vertAlign val="subscript"/>
        <sz val="12"/>
        <color theme="1"/>
        <rFont val="Times New Roman"/>
        <family val="1"/>
      </rPr>
      <t>4,</t>
    </r>
    <r>
      <rPr>
        <sz val="12"/>
        <color theme="1"/>
        <rFont val="Times New Roman"/>
        <family val="1"/>
      </rPr>
      <t xml:space="preserve"> liquid-solid ratio; X</t>
    </r>
    <r>
      <rPr>
        <vertAlign val="subscript"/>
        <sz val="12"/>
        <color theme="1"/>
        <rFont val="Times New Roman"/>
        <family val="1"/>
      </rPr>
      <t>5</t>
    </r>
    <r>
      <rPr>
        <sz val="12"/>
        <color theme="1"/>
        <rFont val="Times New Roman"/>
        <family val="1"/>
      </rPr>
      <t>, extraction cycle; X</t>
    </r>
    <r>
      <rPr>
        <vertAlign val="subscript"/>
        <sz val="12"/>
        <color theme="1"/>
        <rFont val="Times New Roman"/>
        <family val="1"/>
      </rPr>
      <t>6</t>
    </r>
    <r>
      <rPr>
        <sz val="12"/>
        <color theme="1"/>
        <rFont val="Times New Roman"/>
        <family val="1"/>
      </rPr>
      <t>, extraction time; X</t>
    </r>
    <r>
      <rPr>
        <vertAlign val="subscript"/>
        <sz val="12"/>
        <color theme="1"/>
        <rFont val="Times New Roman"/>
        <family val="1"/>
      </rPr>
      <t>7</t>
    </r>
    <r>
      <rPr>
        <sz val="12"/>
        <color theme="1"/>
        <rFont val="Times New Roman"/>
        <family val="1"/>
      </rPr>
      <t xml:space="preserve">  Amplitude</t>
    </r>
  </si>
  <si>
    <r>
      <t>X</t>
    </r>
    <r>
      <rPr>
        <vertAlign val="subscript"/>
        <sz val="11"/>
        <color theme="1"/>
        <rFont val="Times New Roman"/>
        <family val="1"/>
      </rPr>
      <t>1</t>
    </r>
  </si>
  <si>
    <r>
      <t>X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(%)</t>
    </r>
  </si>
  <si>
    <r>
      <t>X</t>
    </r>
    <r>
      <rPr>
        <vertAlign val="subscript"/>
        <sz val="11"/>
        <color theme="1"/>
        <rFont val="Times New Roman"/>
        <family val="1"/>
      </rPr>
      <t>3</t>
    </r>
  </si>
  <si>
    <r>
      <t>X</t>
    </r>
    <r>
      <rPr>
        <vertAlign val="subscript"/>
        <sz val="11"/>
        <color theme="1"/>
        <rFont val="Times New Roman"/>
        <family val="1"/>
      </rPr>
      <t>4</t>
    </r>
    <r>
      <rPr>
        <sz val="11"/>
        <color theme="1"/>
        <rFont val="Times New Roman"/>
        <family val="1"/>
      </rPr>
      <t xml:space="preserve"> (mL/g)</t>
    </r>
  </si>
  <si>
    <r>
      <t>X</t>
    </r>
    <r>
      <rPr>
        <vertAlign val="subscript"/>
        <sz val="11"/>
        <color theme="1"/>
        <rFont val="Times New Roman"/>
        <family val="1"/>
      </rPr>
      <t>5</t>
    </r>
  </si>
  <si>
    <r>
      <t>X</t>
    </r>
    <r>
      <rPr>
        <vertAlign val="subscript"/>
        <sz val="11"/>
        <color theme="1"/>
        <rFont val="Times New Roman"/>
        <family val="1"/>
      </rPr>
      <t>6</t>
    </r>
    <r>
      <rPr>
        <sz val="11"/>
        <color theme="1"/>
        <rFont val="Times New Roman"/>
        <family val="1"/>
      </rPr>
      <t xml:space="preserve"> (min)</t>
    </r>
  </si>
  <si>
    <r>
      <t>X</t>
    </r>
    <r>
      <rPr>
        <vertAlign val="subscript"/>
        <sz val="11"/>
        <color theme="1"/>
        <rFont val="Times New Roman"/>
        <family val="1"/>
      </rPr>
      <t>7</t>
    </r>
    <r>
      <rPr>
        <sz val="11"/>
        <color theme="1"/>
        <rFont val="Times New Roman"/>
        <family val="1"/>
      </rPr>
      <t xml:space="preserve"> (%)</t>
    </r>
  </si>
  <si>
    <t>Extractant pH</t>
  </si>
  <si>
    <t>EtOH concentration (%)</t>
  </si>
  <si>
    <t>Sonotrode</t>
  </si>
  <si>
    <t>Liquid:solid ratio (mL / g)</t>
  </si>
  <si>
    <t>Extraction cycle</t>
  </si>
  <si>
    <t>Amplitude (%)</t>
  </si>
  <si>
    <t>Extraction time (min)</t>
  </si>
  <si>
    <t>R-sqr=0.99909</t>
  </si>
  <si>
    <t>R-sqr=0.99506</t>
  </si>
  <si>
    <t>R-sqr=0.99445</t>
  </si>
  <si>
    <t>R-sqr=0.99292</t>
  </si>
  <si>
    <t>R-sqr=0.9964</t>
  </si>
  <si>
    <t>R-sqr=0.99894</t>
  </si>
  <si>
    <t>R-sqr=0.9371</t>
  </si>
  <si>
    <t>R-sqr=0.97124</t>
  </si>
  <si>
    <t>R-sqr=0.97859</t>
  </si>
  <si>
    <t>R-sqr=0.99133</t>
  </si>
  <si>
    <t>R-sqr=0.99261</t>
  </si>
  <si>
    <t>R-sqr=0.97922</t>
  </si>
  <si>
    <t>R-sqr=0.99838</t>
  </si>
  <si>
    <t>Procyanidins 1</t>
  </si>
  <si>
    <t>Procyanidins 2</t>
  </si>
  <si>
    <t>Procyanidins 3</t>
  </si>
  <si>
    <t>Procyanidins 4</t>
  </si>
  <si>
    <t>Procyanidins 5</t>
  </si>
  <si>
    <t>Procyanidins 6</t>
  </si>
  <si>
    <t>PBD, Packett-Burman design</t>
  </si>
  <si>
    <r>
      <t>5-</t>
    </r>
    <r>
      <rPr>
        <i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>-Caffeoylshikimic acid</t>
    </r>
  </si>
  <si>
    <r>
      <t>4-</t>
    </r>
    <r>
      <rPr>
        <i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>-Caffeoylshikimic acid</t>
    </r>
  </si>
  <si>
    <r>
      <t>Raquel Lucas González</t>
    </r>
    <r>
      <rPr>
        <b/>
        <vertAlign val="super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>, Manuel Viuda-Martos1, José ángel Pérez-Álvarez</t>
    </r>
    <r>
      <rPr>
        <b/>
        <vertAlign val="super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>, and Juana Fernández López</t>
    </r>
    <r>
      <rPr>
        <b/>
        <vertAlign val="superscript"/>
        <sz val="12"/>
        <color theme="1"/>
        <rFont val="Times New Roman"/>
        <family val="1"/>
      </rPr>
      <t>1*</t>
    </r>
  </si>
  <si>
    <t>1 Institute for Agri-Food and Agri-Environmental Research and Innovation, Miguel Hernández University (CIAGRO-UMH), Ctra. Beniel km 3.2, 03312 Orihuela, Alicante, Spain</t>
  </si>
  <si>
    <t>Supplementary Table 1</t>
  </si>
  <si>
    <t>Supplementary Table 2</t>
  </si>
  <si>
    <t>Supplementary Table 3</t>
  </si>
  <si>
    <t>Supplementary  material</t>
  </si>
  <si>
    <t>Factors</t>
  </si>
  <si>
    <t>Compounds</t>
  </si>
  <si>
    <t>ANTIOXIDANT ACTIVITY</t>
  </si>
  <si>
    <t>DPPH</t>
  </si>
  <si>
    <t>R-sqr=0.97482</t>
  </si>
  <si>
    <t>FRAP</t>
  </si>
  <si>
    <t>R-sqr=0.99535</t>
  </si>
  <si>
    <r>
      <t xml:space="preserve">*Significant  </t>
    </r>
    <r>
      <rPr>
        <i/>
        <sz val="12"/>
        <color theme="1"/>
        <rFont val="Times New Roman"/>
        <family val="1"/>
      </rPr>
      <t xml:space="preserve">p </t>
    </r>
    <r>
      <rPr>
        <sz val="12"/>
        <color theme="1"/>
        <rFont val="Times New Roman"/>
        <family val="1"/>
      </rPr>
      <t>&lt;0.05</t>
    </r>
  </si>
  <si>
    <r>
      <t xml:space="preserve">**Very significant  </t>
    </r>
    <r>
      <rPr>
        <i/>
        <sz val="12"/>
        <color theme="1"/>
        <rFont val="Times New Roman"/>
        <family val="1"/>
      </rPr>
      <t>p</t>
    </r>
    <r>
      <rPr>
        <sz val="12"/>
        <color theme="1"/>
        <rFont val="Times New Roman"/>
        <family val="1"/>
      </rPr>
      <t xml:space="preserve"> &lt;0.01 </t>
    </r>
  </si>
  <si>
    <r>
      <t xml:space="preserve">***Extremely significant  </t>
    </r>
    <r>
      <rPr>
        <i/>
        <sz val="12"/>
        <color theme="1"/>
        <rFont val="Times New Roman"/>
        <family val="1"/>
      </rPr>
      <t>p</t>
    </r>
    <r>
      <rPr>
        <sz val="12"/>
        <color theme="1"/>
        <rFont val="Times New Roman"/>
        <family val="1"/>
      </rPr>
      <t xml:space="preserve"> &lt;0.001</t>
    </r>
  </si>
  <si>
    <t>Total</t>
  </si>
  <si>
    <t>HA</t>
  </si>
  <si>
    <t>HA: Hidroxycinnamic acids</t>
  </si>
  <si>
    <t>Supplementary Table 1. Person correlation  among antioxidant activity and amount of total (poly)phenols, total hidroxycinnamic acids, flavan-3-ols and flavonols</t>
  </si>
  <si>
    <t>Supplementary Table 4</t>
  </si>
  <si>
    <t>Flavan-3-ols</t>
  </si>
  <si>
    <t>Protecatechuic acid*</t>
  </si>
  <si>
    <t>Ferulic acid*</t>
  </si>
  <si>
    <t>Caffeic acid*</t>
  </si>
  <si>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>-coumaric acid*</t>
    </r>
  </si>
  <si>
    <t>Catechin*</t>
  </si>
  <si>
    <t>Epicatechin*</t>
  </si>
  <si>
    <t>Epigallocatechin-3-gallate*</t>
  </si>
  <si>
    <t>Gallocatechin-3-gallate*</t>
  </si>
  <si>
    <t>Quercetin 3-rutinoside*</t>
  </si>
  <si>
    <t>Quercetin 3-β-D-glucoside*</t>
  </si>
  <si>
    <t>Quercetin 3-rhamnoside*</t>
  </si>
  <si>
    <t>2.10 ± 0.02</t>
  </si>
  <si>
    <t>*Compounds confirmed by standard</t>
  </si>
  <si>
    <t>nd. not detected</t>
  </si>
  <si>
    <t>Total (poly)phenols</t>
  </si>
  <si>
    <r>
      <rPr>
        <i/>
        <sz val="12"/>
        <rFont val="Aptos Narrow"/>
        <scheme val="minor"/>
      </rPr>
      <t>p</t>
    </r>
    <r>
      <rPr>
        <sz val="12"/>
        <rFont val="Aptos Narrow"/>
        <family val="2"/>
        <scheme val="minor"/>
      </rPr>
      <t>-coumaric acid</t>
    </r>
  </si>
  <si>
    <r>
      <t>Supplementary Table 4. Results of  regression analysis of Plackett-Burman design</t>
    </r>
    <r>
      <rPr>
        <vertAlign val="superscript"/>
        <sz val="12"/>
        <rFont val="Calibri"/>
        <family val="2"/>
      </rPr>
      <t>¥</t>
    </r>
  </si>
  <si>
    <r>
      <t>Supplementary Table 3. Results of Standarized effect estimate of Plackett-Burman design</t>
    </r>
    <r>
      <rPr>
        <vertAlign val="superscript"/>
        <sz val="12"/>
        <rFont val="Calibri"/>
        <family val="2"/>
      </rPr>
      <t>¥</t>
    </r>
  </si>
  <si>
    <r>
      <rPr>
        <vertAlign val="superscript"/>
        <sz val="11"/>
        <rFont val="Calibri"/>
        <family val="2"/>
      </rPr>
      <t>¥</t>
    </r>
    <r>
      <rPr>
        <sz val="11"/>
        <rFont val="Aptos Narrow"/>
        <family val="2"/>
        <scheme val="minor"/>
      </rPr>
      <t>Only results of Compounds confirmed by pattern have been included.</t>
    </r>
  </si>
  <si>
    <t>Supplementary Table 2. (Poly)phenols profile from  date palm seed flour using different levels of PBD extraction factors.</t>
  </si>
  <si>
    <t>Quercetin glycoside 4</t>
  </si>
  <si>
    <t>Quercetin glycoside 5</t>
  </si>
  <si>
    <t>Quercetin glycoside 6</t>
  </si>
  <si>
    <r>
      <t>a</t>
    </r>
    <r>
      <rPr>
        <sz val="12"/>
        <rFont val="Times New Roman"/>
        <family val="1"/>
      </rPr>
      <t xml:space="preserve"> S24d14D (∅22mm; 99 µm; 150-160 W)</t>
    </r>
  </si>
  <si>
    <r>
      <t>b</t>
    </r>
    <r>
      <rPr>
        <sz val="12"/>
        <rFont val="Times New Roman"/>
        <family val="1"/>
      </rPr>
      <t xml:space="preserve"> S24d7 (∅7mm; 164 µm; 70-80 W)</t>
    </r>
  </si>
  <si>
    <r>
      <t>Screening factors to affect Ultr</t>
    </r>
    <r>
      <rPr>
        <b/>
        <sz val="16"/>
        <rFont val="Times New Roman"/>
        <family val="1"/>
      </rPr>
      <t>asound-assisted extraction of polyphenols from  date palm</t>
    </r>
    <r>
      <rPr>
        <b/>
        <sz val="16"/>
        <color theme="1"/>
        <rFont val="Times New Roman"/>
        <family val="1"/>
      </rPr>
      <t xml:space="preserve"> seeds </t>
    </r>
  </si>
  <si>
    <t>Conjugated</t>
  </si>
  <si>
    <t>Bound</t>
  </si>
  <si>
    <t>Free</t>
  </si>
  <si>
    <t>mg Trolox eq. / g sample</t>
  </si>
  <si>
    <t>Amplitude</t>
  </si>
  <si>
    <t>Time</t>
  </si>
  <si>
    <t>EtOH</t>
  </si>
  <si>
    <t>Ratio</t>
  </si>
  <si>
    <t>Probe</t>
  </si>
  <si>
    <t>Cycle</t>
  </si>
  <si>
    <t>Acidification</t>
  </si>
  <si>
    <t>Sum Free + bound + conjugated 1.3</t>
  </si>
  <si>
    <t>Sum Free + bound + conjugated 1.2</t>
  </si>
  <si>
    <t>Sum Free + bound + conjugated 1.1</t>
  </si>
  <si>
    <t>Sum Flavanols</t>
  </si>
  <si>
    <t>Sum Hydroxycinnamic acids</t>
  </si>
  <si>
    <t>Sum Flavan-3-ol</t>
  </si>
  <si>
    <t>p-Coumaric acid*</t>
  </si>
  <si>
    <t>4-O-Caffeoylshikimic acid</t>
  </si>
  <si>
    <t>5-O-Caffeoylshikimic acid</t>
  </si>
  <si>
    <t>Protecatechuiac acid</t>
  </si>
  <si>
    <r>
      <t xml:space="preserve">Polyphenol concentration </t>
    </r>
    <r>
      <rPr>
        <sz val="10"/>
        <color theme="1"/>
        <rFont val="Times New Roman"/>
        <family val="1"/>
      </rPr>
      <t>µ</t>
    </r>
    <r>
      <rPr>
        <sz val="10"/>
        <color theme="1"/>
        <rFont val="Arial"/>
        <family val="2"/>
      </rPr>
      <t>g/g)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</si>
</sst>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"/>
    <numFmt numFmtId="166" formatCode="0.00000"/>
    <numFmt numFmtId="167" formatCode="0.0"/>
  </numFmts>
  <fonts count="3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0"/>
      <color indexed="8"/>
      <name val="Arial"/>
      <family val="2"/>
    </font>
    <font>
      <sz val="12"/>
      <name val="Aptos Narrow"/>
      <family val="2"/>
      <scheme val="minor"/>
    </font>
    <font>
      <sz val="12"/>
      <name val="Arial"/>
      <family val="2"/>
    </font>
    <font>
      <sz val="11"/>
      <color theme="1"/>
      <name val="Times New Roman"/>
      <family val="1"/>
    </font>
    <font>
      <sz val="10"/>
      <color indexed="8"/>
      <name val="Times New Roman"/>
      <family val="1"/>
    </font>
    <font>
      <i/>
      <sz val="11"/>
      <color theme="1"/>
      <name val="Times New Roman"/>
      <family val="1"/>
    </font>
    <font>
      <b/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vertAlign val="subscript"/>
      <sz val="12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u/>
      <sz val="11"/>
      <color theme="10"/>
      <name val="Aptos Narrow"/>
      <family val="2"/>
      <scheme val="minor"/>
    </font>
    <font>
      <b/>
      <sz val="12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1"/>
      <name val="Times New Roman"/>
      <family val="1"/>
    </font>
    <font>
      <sz val="11"/>
      <color theme="0"/>
      <name val="Aptos Narrow"/>
      <family val="2"/>
      <scheme val="minor"/>
    </font>
    <font>
      <sz val="11"/>
      <name val="Times New Roman"/>
      <family val="1"/>
    </font>
    <font>
      <sz val="12"/>
      <name val="Times New Roman"/>
      <family val="1"/>
    </font>
    <font>
      <sz val="12"/>
      <color theme="0"/>
      <name val="Aptos Narrow"/>
      <family val="2"/>
      <scheme val="minor"/>
    </font>
    <font>
      <i/>
      <sz val="12"/>
      <name val="Aptos Narrow"/>
      <scheme val="minor"/>
    </font>
    <font>
      <sz val="12"/>
      <name val="Aptos Narrow"/>
      <scheme val="minor"/>
    </font>
    <font>
      <vertAlign val="superscript"/>
      <sz val="12"/>
      <name val="Calibri"/>
      <family val="2"/>
    </font>
    <font>
      <vertAlign val="superscript"/>
      <sz val="11"/>
      <name val="Calibri"/>
      <family val="2"/>
    </font>
    <font>
      <b/>
      <sz val="16"/>
      <name val="Times New Roman"/>
      <family val="1"/>
    </font>
    <font>
      <sz val="10"/>
      <color theme="1"/>
      <name val="Arial"/>
      <family val="2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71">
    <xf numFmtId="0" fontId="0" fillId="0" borderId="0" xfId="0"/>
    <xf numFmtId="2" fontId="2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/>
    </xf>
    <xf numFmtId="2" fontId="3" fillId="0" borderId="0" xfId="0" applyNumberFormat="1" applyFont="1"/>
    <xf numFmtId="0" fontId="3" fillId="0" borderId="0" xfId="0" applyFont="1" applyAlignment="1">
      <alignment horizontal="center"/>
    </xf>
    <xf numFmtId="0" fontId="3" fillId="0" borderId="0" xfId="0" applyFont="1"/>
    <xf numFmtId="165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top"/>
    </xf>
    <xf numFmtId="0" fontId="0" fillId="0" borderId="0" xfId="0" applyAlignment="1">
      <alignment horizontal="right"/>
    </xf>
    <xf numFmtId="0" fontId="0" fillId="0" borderId="0" xfId="0" applyAlignment="1">
      <alignment horizontal="left" indent="1"/>
    </xf>
    <xf numFmtId="0" fontId="5" fillId="0" borderId="0" xfId="0" applyFont="1" applyAlignment="1">
      <alignment horizontal="left"/>
    </xf>
    <xf numFmtId="2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left"/>
    </xf>
    <xf numFmtId="0" fontId="4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/>
    </xf>
    <xf numFmtId="0" fontId="14" fillId="0" borderId="0" xfId="0" applyFont="1"/>
    <xf numFmtId="0" fontId="14" fillId="0" borderId="0" xfId="0" applyFont="1" applyAlignment="1">
      <alignment horizontal="left"/>
    </xf>
    <xf numFmtId="2" fontId="15" fillId="0" borderId="0" xfId="0" applyNumberFormat="1" applyFont="1" applyAlignment="1">
      <alignment horizontal="center" vertical="center"/>
    </xf>
    <xf numFmtId="2" fontId="15" fillId="0" borderId="0" xfId="0" applyNumberFormat="1" applyFont="1" applyAlignment="1">
      <alignment vertical="center"/>
    </xf>
    <xf numFmtId="165" fontId="1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top"/>
    </xf>
    <xf numFmtId="0" fontId="8" fillId="0" borderId="0" xfId="0" applyFont="1"/>
    <xf numFmtId="0" fontId="19" fillId="0" borderId="0" xfId="1"/>
    <xf numFmtId="0" fontId="2" fillId="0" borderId="0" xfId="0" applyFont="1" applyAlignment="1">
      <alignment horizontal="left" vertical="center"/>
    </xf>
    <xf numFmtId="165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left"/>
    </xf>
    <xf numFmtId="2" fontId="14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left"/>
    </xf>
    <xf numFmtId="49" fontId="5" fillId="0" borderId="0" xfId="0" applyNumberFormat="1" applyFont="1"/>
    <xf numFmtId="49" fontId="0" fillId="0" borderId="0" xfId="0" applyNumberFormat="1"/>
    <xf numFmtId="49" fontId="5" fillId="0" borderId="0" xfId="0" applyNumberFormat="1" applyFont="1" applyAlignment="1">
      <alignment horizontal="center" vertical="center" wrapText="1"/>
    </xf>
    <xf numFmtId="166" fontId="5" fillId="0" borderId="0" xfId="0" applyNumberFormat="1" applyFont="1"/>
    <xf numFmtId="166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49" fontId="22" fillId="0" borderId="0" xfId="0" applyNumberFormat="1" applyFont="1"/>
    <xf numFmtId="0" fontId="24" fillId="0" borderId="0" xfId="0" applyFont="1"/>
    <xf numFmtId="0" fontId="9" fillId="0" borderId="0" xfId="0" applyFont="1"/>
    <xf numFmtId="2" fontId="26" fillId="2" borderId="0" xfId="0" applyNumberFormat="1" applyFont="1" applyFill="1" applyAlignment="1">
      <alignment horizontal="left"/>
    </xf>
    <xf numFmtId="2" fontId="26" fillId="2" borderId="0" xfId="0" applyNumberFormat="1" applyFont="1" applyFill="1" applyAlignment="1">
      <alignment horizontal="center"/>
    </xf>
    <xf numFmtId="2" fontId="26" fillId="2" borderId="0" xfId="0" applyNumberFormat="1" applyFont="1" applyFill="1"/>
    <xf numFmtId="49" fontId="26" fillId="2" borderId="0" xfId="0" applyNumberFormat="1" applyFont="1" applyFill="1"/>
    <xf numFmtId="0" fontId="28" fillId="0" borderId="0" xfId="0" applyFont="1" applyAlignment="1">
      <alignment horizontal="left"/>
    </xf>
    <xf numFmtId="2" fontId="23" fillId="2" borderId="0" xfId="0" applyNumberFormat="1" applyFont="1" applyFill="1" applyAlignment="1">
      <alignment horizontal="left"/>
    </xf>
    <xf numFmtId="2" fontId="23" fillId="2" borderId="0" xfId="0" applyNumberFormat="1" applyFont="1" applyFill="1"/>
    <xf numFmtId="49" fontId="23" fillId="2" borderId="0" xfId="0" applyNumberFormat="1" applyFont="1" applyFill="1"/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49" fontId="24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32" fillId="0" borderId="0" xfId="0" applyFon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2" fillId="0" borderId="0" xfId="0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7" fontId="32" fillId="0" borderId="0" xfId="0" applyNumberFormat="1" applyFont="1" applyAlignment="1">
      <alignment horizontal="center"/>
    </xf>
    <xf numFmtId="2" fontId="32" fillId="0" borderId="0" xfId="0" applyNumberFormat="1" applyFont="1" applyAlignment="1">
      <alignment horizontal="center" vertical="center"/>
    </xf>
    <xf numFmtId="2" fontId="3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1" fontId="32" fillId="0" borderId="0" xfId="0" applyNumberFormat="1" applyFont="1" applyAlignment="1">
      <alignment horizontal="center"/>
    </xf>
    <xf numFmtId="0" fontId="32" fillId="0" borderId="0" xfId="0" applyFon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44"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2" formatCode="0.00"/>
      <fill>
        <patternFill patternType="solid">
          <fgColor indexed="64"/>
          <bgColor theme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auto="1"/>
      </font>
    </dxf>
    <dxf>
      <font>
        <strike val="0"/>
        <outline val="0"/>
        <shadow val="0"/>
        <u val="none"/>
        <vertAlign val="baseline"/>
        <sz val="12"/>
        <color auto="1"/>
      </font>
    </dxf>
    <dxf>
      <font>
        <strike val="0"/>
        <outline val="0"/>
        <shadow val="0"/>
        <u val="none"/>
        <vertAlign val="baseline"/>
        <sz val="12"/>
        <color auto="1"/>
      </font>
    </dxf>
    <dxf>
      <font>
        <strike val="0"/>
        <outline val="0"/>
        <shadow val="0"/>
        <u val="none"/>
        <vertAlign val="baseline"/>
        <sz val="12"/>
        <color auto="1"/>
      </font>
    </dxf>
    <dxf>
      <font>
        <strike val="0"/>
        <outline val="0"/>
        <shadow val="0"/>
        <u val="none"/>
        <vertAlign val="baseline"/>
        <sz val="12"/>
        <color auto="1"/>
      </font>
    </dxf>
    <dxf>
      <font>
        <strike val="0"/>
        <outline val="0"/>
        <shadow val="0"/>
        <u val="none"/>
        <vertAlign val="baseline"/>
        <sz val="12"/>
        <color auto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numFmt numFmtId="2" formatCode="0.00"/>
      <fill>
        <patternFill patternType="solid">
          <fgColor indexed="64"/>
          <bgColor theme="1"/>
        </patternFill>
      </fill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66" formatCode="0.00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66" formatCode="0.00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0" formatCode="@"/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.%20INVESTIGACI&#211;N\IPOA-CIAGRO\TFMs\Vanessa%20Semilla\Hojas%20excel\Datos%20Manuscript%20semill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an mg ANOVA"/>
      <sheetName val="Effect Estimate"/>
      <sheetName val="Datos equipo ultrasonido"/>
      <sheetName val="Regression"/>
      <sheetName val="ANOVA"/>
      <sheetName val="Rectas calibrado"/>
      <sheetName val="Base"/>
      <sheetName val="21.8"/>
      <sheetName val="23.9"/>
      <sheetName val="Hoja10"/>
      <sheetName val="rt 12.3"/>
      <sheetName val="Protecatechuic acid"/>
      <sheetName val="rt 12.8 Cat-glu I"/>
      <sheetName val="rt 13.3 cat glu II"/>
      <sheetName val="rt 13.8"/>
      <sheetName val="rt 14.3"/>
      <sheetName val="rt 14.8 Catechin"/>
      <sheetName val="15.1 EpiCatechin glu"/>
      <sheetName val="rt 15,9"/>
      <sheetName val="Epicatequina"/>
      <sheetName val="rt 18.4 epigallo"/>
      <sheetName val="rt 19,4 tan"/>
      <sheetName val="rt 17.6 caffeic acid"/>
      <sheetName val="rt 18.1 ph caffeic acid 2"/>
      <sheetName val="rt 18.8 ph caffeic acid 3"/>
      <sheetName val="cumárico"/>
      <sheetName val="ferúlico"/>
      <sheetName val="Rutin 22.12"/>
      <sheetName val="Quercetin glu 23.3"/>
      <sheetName val="24.9"/>
      <sheetName val="rt 25.4 Quercitrin"/>
      <sheetName val="26.0"/>
      <sheetName val="26.8"/>
      <sheetName val="rt 27.7"/>
      <sheetName val="rt 28.9"/>
      <sheetName val="Quercetin"/>
      <sheetName val="Placket-Burmman"/>
      <sheetName val="Placket-Burmman mg"/>
      <sheetName val="Placket-Burmman Mesure ug"/>
      <sheetName val="Placket-Burmman Mesure mg"/>
      <sheetName val="Placket-Burmman SD ug"/>
      <sheetName val="Placket-Burmman SD mg"/>
      <sheetName val="Placket-Burmman Redondeo measur"/>
      <sheetName val="Placket-Burmman Redondeo SD"/>
      <sheetName val="Placket-Burmman letras estadist"/>
      <sheetName val="Placket-Burmman Table"/>
      <sheetName val="Placket-Burmman Table no vin "/>
      <sheetName val="Estadística ANOVA"/>
      <sheetName val="26.37"/>
      <sheetName val="26.5"/>
      <sheetName val="rt 20,9"/>
      <sheetName val="rt 23,9"/>
      <sheetName val="24,9"/>
      <sheetName val="rt 25,7"/>
      <sheetName val="rt 22,9"/>
      <sheetName val="rt 23,5"/>
      <sheetName val="rt 28,4"/>
      <sheetName val="rt 32,7"/>
      <sheetName val="PBD mg For ANOVA"/>
      <sheetName val="rt 31.7"/>
      <sheetName val="Compuestos detectados"/>
      <sheetName val="Hoja1"/>
      <sheetName val="Hoja2"/>
      <sheetName val="Hoja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I5">
            <v>0</v>
          </cell>
        </row>
        <row r="6">
          <cell r="I6">
            <v>0</v>
          </cell>
        </row>
        <row r="7">
          <cell r="I7">
            <v>0</v>
          </cell>
        </row>
        <row r="8">
          <cell r="I8">
            <v>747.72121929564958</v>
          </cell>
        </row>
        <row r="9">
          <cell r="I9">
            <v>844.00195723898196</v>
          </cell>
        </row>
        <row r="10">
          <cell r="I10">
            <v>480.14585258573135</v>
          </cell>
        </row>
        <row r="11">
          <cell r="I11">
            <v>102.83592502747194</v>
          </cell>
        </row>
        <row r="12">
          <cell r="I12">
            <v>155.39180525944803</v>
          </cell>
        </row>
        <row r="13">
          <cell r="I13">
            <v>118.04034812975544</v>
          </cell>
        </row>
        <row r="14">
          <cell r="I14">
            <v>0</v>
          </cell>
        </row>
        <row r="15">
          <cell r="I15">
            <v>0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>
            <v>0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>
            <v>0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>
            <v>0</v>
          </cell>
        </row>
      </sheetData>
      <sheetData sheetId="12">
        <row r="5">
          <cell r="I5">
            <v>239.37332058219815</v>
          </cell>
        </row>
        <row r="6">
          <cell r="I6">
            <v>124.58285905330597</v>
          </cell>
        </row>
        <row r="7">
          <cell r="I7">
            <v>290.98758319338185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33.597364765399838</v>
          </cell>
        </row>
        <row r="12">
          <cell r="I12">
            <v>57.870573859976595</v>
          </cell>
        </row>
        <row r="13">
          <cell r="I13">
            <v>40.200014694439574</v>
          </cell>
        </row>
        <row r="14">
          <cell r="I14">
            <v>109.14876626763174</v>
          </cell>
        </row>
        <row r="15">
          <cell r="I15">
            <v>122.3222880248445</v>
          </cell>
        </row>
        <row r="16">
          <cell r="I16">
            <v>96.536185233563458</v>
          </cell>
        </row>
        <row r="17">
          <cell r="I17">
            <v>80.219241773962807</v>
          </cell>
        </row>
        <row r="18">
          <cell r="I18">
            <v>63.73496818696092</v>
          </cell>
        </row>
        <row r="19">
          <cell r="I19">
            <v>74.322926842534272</v>
          </cell>
        </row>
        <row r="20">
          <cell r="I20">
            <v>449.24167805460178</v>
          </cell>
        </row>
        <row r="21">
          <cell r="I21">
            <v>447.22457957754943</v>
          </cell>
        </row>
        <row r="22">
          <cell r="I22">
            <v>281.16087423026676</v>
          </cell>
        </row>
        <row r="23">
          <cell r="I23">
            <v>297.97277943646196</v>
          </cell>
        </row>
        <row r="24">
          <cell r="I24">
            <v>211.08893206066185</v>
          </cell>
        </row>
        <row r="25">
          <cell r="I25">
            <v>208.64560658598725</v>
          </cell>
        </row>
        <row r="26">
          <cell r="I26">
            <v>194.09788440007463</v>
          </cell>
        </row>
        <row r="27">
          <cell r="I27">
            <v>184.87694765814516</v>
          </cell>
        </row>
        <row r="28">
          <cell r="I28">
            <v>449.04101574794055</v>
          </cell>
        </row>
        <row r="29">
          <cell r="I29">
            <v>455.97015057401524</v>
          </cell>
        </row>
      </sheetData>
      <sheetData sheetId="13">
        <row r="5">
          <cell r="I5">
            <v>83.539209740623235</v>
          </cell>
        </row>
        <row r="6">
          <cell r="I6">
            <v>38.266615351122724</v>
          </cell>
        </row>
        <row r="7">
          <cell r="I7">
            <v>75.764282826397945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9.2139806348613948</v>
          </cell>
        </row>
        <row r="12">
          <cell r="I12">
            <v>17.239491343259399</v>
          </cell>
        </row>
        <row r="13">
          <cell r="I13">
            <v>12.115857575325476</v>
          </cell>
        </row>
        <row r="14">
          <cell r="I14">
            <v>79.536032792237307</v>
          </cell>
        </row>
        <row r="15">
          <cell r="I15">
            <v>68.488425178106084</v>
          </cell>
        </row>
        <row r="16">
          <cell r="I16">
            <v>32.399841388318713</v>
          </cell>
        </row>
        <row r="17">
          <cell r="I17">
            <v>31.423757541829939</v>
          </cell>
        </row>
        <row r="18">
          <cell r="I18">
            <v>56.075792452424508</v>
          </cell>
        </row>
        <row r="19">
          <cell r="I19">
            <v>54.764413369214928</v>
          </cell>
        </row>
        <row r="20">
          <cell r="I20">
            <v>125.53426921115779</v>
          </cell>
        </row>
        <row r="21">
          <cell r="I21">
            <v>124.03046584569243</v>
          </cell>
        </row>
        <row r="22">
          <cell r="I22">
            <v>90.160687628288855</v>
          </cell>
        </row>
        <row r="23">
          <cell r="I23">
            <v>86.448008023885052</v>
          </cell>
        </row>
        <row r="24">
          <cell r="I24">
            <v>62.980602621860321</v>
          </cell>
        </row>
        <row r="25">
          <cell r="I25">
            <v>64.638885559299823</v>
          </cell>
        </row>
        <row r="26">
          <cell r="I26">
            <v>43.037635286434039</v>
          </cell>
        </row>
        <row r="27">
          <cell r="I27">
            <v>40.45319789139765</v>
          </cell>
        </row>
        <row r="28">
          <cell r="I28">
            <v>125.93303316859469</v>
          </cell>
        </row>
        <row r="29">
          <cell r="I29">
            <v>113.21053079509947</v>
          </cell>
        </row>
      </sheetData>
      <sheetData sheetId="14">
        <row r="6">
          <cell r="I6">
            <v>6.593961870995833</v>
          </cell>
        </row>
        <row r="7">
          <cell r="I7">
            <v>10.391545375380977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77.07427795401297</v>
          </cell>
        </row>
        <row r="12">
          <cell r="I12">
            <v>118.91163518094089</v>
          </cell>
        </row>
        <row r="13">
          <cell r="I13">
            <v>86.260825390731824</v>
          </cell>
        </row>
        <row r="14">
          <cell r="I14">
            <v>60.148503608104278</v>
          </cell>
        </row>
        <row r="15">
          <cell r="I15">
            <v>42.770534186843207</v>
          </cell>
        </row>
        <row r="16">
          <cell r="I16">
            <v>16.472538408907134</v>
          </cell>
        </row>
        <row r="17">
          <cell r="I17">
            <v>15.816212601853579</v>
          </cell>
        </row>
        <row r="18">
          <cell r="I18">
            <v>30.613039305620337</v>
          </cell>
        </row>
        <row r="19">
          <cell r="I19">
            <v>29.852567012497975</v>
          </cell>
        </row>
        <row r="20">
          <cell r="I20">
            <v>14.107328355045833</v>
          </cell>
        </row>
        <row r="21">
          <cell r="I21">
            <v>15.903977639049202</v>
          </cell>
        </row>
        <row r="22">
          <cell r="I22">
            <v>38.846543198357899</v>
          </cell>
        </row>
        <row r="23">
          <cell r="I23">
            <v>42.515371337936166</v>
          </cell>
        </row>
        <row r="24">
          <cell r="I24">
            <v>27.034439249871234</v>
          </cell>
        </row>
        <row r="25">
          <cell r="I25">
            <v>26.931444651634987</v>
          </cell>
        </row>
        <row r="26">
          <cell r="I26">
            <v>29.223607482739315</v>
          </cell>
        </row>
        <row r="27">
          <cell r="I27">
            <v>25.701378522112332</v>
          </cell>
        </row>
        <row r="28">
          <cell r="I28">
            <v>23.599912509372</v>
          </cell>
        </row>
        <row r="29">
          <cell r="I29">
            <v>23.921856790244849</v>
          </cell>
        </row>
      </sheetData>
      <sheetData sheetId="15">
        <row r="5">
          <cell r="I5">
            <v>40.203077377620204</v>
          </cell>
        </row>
        <row r="6">
          <cell r="I6">
            <v>25.817386639298377</v>
          </cell>
        </row>
        <row r="7">
          <cell r="I7">
            <v>35.197634819929092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31.126339905869667</v>
          </cell>
        </row>
        <row r="12">
          <cell r="I12">
            <v>42.886104393371028</v>
          </cell>
        </row>
        <row r="13">
          <cell r="I13">
            <v>53.980402938440363</v>
          </cell>
        </row>
        <row r="14">
          <cell r="I14">
            <v>0</v>
          </cell>
        </row>
        <row r="15">
          <cell r="I15">
            <v>0</v>
          </cell>
        </row>
        <row r="16">
          <cell r="I16">
            <v>8.0675654661939404</v>
          </cell>
        </row>
        <row r="17">
          <cell r="I17">
            <v>7.5191111525782155</v>
          </cell>
        </row>
        <row r="18">
          <cell r="I18">
            <v>53.113248793333646</v>
          </cell>
        </row>
        <row r="19">
          <cell r="I19">
            <v>54.911591517597451</v>
          </cell>
        </row>
        <row r="20">
          <cell r="I20">
            <v>79.471096061282921</v>
          </cell>
        </row>
        <row r="21">
          <cell r="I21">
            <v>82.161879823111761</v>
          </cell>
        </row>
        <row r="22">
          <cell r="I22">
            <v>31.306190520619513</v>
          </cell>
        </row>
        <row r="23">
          <cell r="I23">
            <v>38.661573987684271</v>
          </cell>
        </row>
        <row r="24">
          <cell r="I24">
            <v>50.747430867322649</v>
          </cell>
        </row>
        <row r="25">
          <cell r="I25">
            <v>49.584081248104397</v>
          </cell>
        </row>
        <row r="26">
          <cell r="I26">
            <v>31.640802855010264</v>
          </cell>
        </row>
        <row r="27">
          <cell r="I27">
            <v>38.796872084344088</v>
          </cell>
        </row>
        <row r="28">
          <cell r="I28">
            <v>74.572328565485194</v>
          </cell>
        </row>
        <row r="29">
          <cell r="I29">
            <v>78.627941914268106</v>
          </cell>
        </row>
      </sheetData>
      <sheetData sheetId="16">
        <row r="5">
          <cell r="I5">
            <v>214.58293680413007</v>
          </cell>
        </row>
        <row r="6">
          <cell r="I6">
            <v>84.301323319027162</v>
          </cell>
        </row>
        <row r="7">
          <cell r="I7">
            <v>171.34531473533619</v>
          </cell>
        </row>
        <row r="8">
          <cell r="I8">
            <v>211.01966577512385</v>
          </cell>
        </row>
        <row r="9">
          <cell r="I9">
            <v>94.664123672269071</v>
          </cell>
        </row>
        <row r="10">
          <cell r="I10">
            <v>168.12969786433766</v>
          </cell>
        </row>
        <row r="11">
          <cell r="I11">
            <v>362.07645497708944</v>
          </cell>
        </row>
        <row r="12">
          <cell r="I12">
            <v>630.03015802067171</v>
          </cell>
        </row>
        <row r="13">
          <cell r="I13">
            <v>537.49397521761625</v>
          </cell>
        </row>
        <row r="14">
          <cell r="I14">
            <v>157.74637131233513</v>
          </cell>
        </row>
        <row r="15">
          <cell r="I15">
            <v>136.28559038150382</v>
          </cell>
        </row>
        <row r="16">
          <cell r="I16">
            <v>77.334997200970335</v>
          </cell>
        </row>
        <row r="17">
          <cell r="I17">
            <v>72.568716178391483</v>
          </cell>
        </row>
        <row r="18">
          <cell r="I18">
            <v>79.135932337631147</v>
          </cell>
        </row>
        <row r="19">
          <cell r="I19">
            <v>67.986487490184089</v>
          </cell>
        </row>
        <row r="20">
          <cell r="I20">
            <v>247.04321064905082</v>
          </cell>
        </row>
        <row r="21">
          <cell r="I21">
            <v>253.14199460753798</v>
          </cell>
        </row>
        <row r="22">
          <cell r="I22">
            <v>286.91754525097963</v>
          </cell>
        </row>
        <row r="23">
          <cell r="I23">
            <v>298.52092274678108</v>
          </cell>
        </row>
        <row r="24">
          <cell r="I24">
            <v>219.10841304618131</v>
          </cell>
        </row>
        <row r="25">
          <cell r="I25">
            <v>220.86514670252308</v>
          </cell>
        </row>
        <row r="26">
          <cell r="I26">
            <v>208.59790772532185</v>
          </cell>
        </row>
        <row r="27">
          <cell r="I27">
            <v>212.46686648628472</v>
          </cell>
        </row>
        <row r="28">
          <cell r="I28">
            <v>363.59914524375381</v>
          </cell>
        </row>
        <row r="29">
          <cell r="I29">
            <v>380.29578555149453</v>
          </cell>
        </row>
      </sheetData>
      <sheetData sheetId="17">
        <row r="5">
          <cell r="I5">
            <v>75.993650516441292</v>
          </cell>
        </row>
        <row r="6">
          <cell r="I6">
            <v>42.878411755900402</v>
          </cell>
        </row>
        <row r="7">
          <cell r="I7">
            <v>59.296005688338902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43.808359529630927</v>
          </cell>
        </row>
        <row r="12">
          <cell r="I12">
            <v>86.314666229909747</v>
          </cell>
        </row>
        <row r="13">
          <cell r="I13">
            <v>58.484287756401855</v>
          </cell>
        </row>
        <row r="14">
          <cell r="I14">
            <v>52.277695858355507</v>
          </cell>
        </row>
        <row r="15">
          <cell r="I15">
            <v>53.440397235617048</v>
          </cell>
        </row>
        <row r="16">
          <cell r="I16">
            <v>24.713337657801507</v>
          </cell>
        </row>
        <row r="17">
          <cell r="I17">
            <v>25.260965021705506</v>
          </cell>
        </row>
        <row r="18">
          <cell r="I18">
            <v>32.192634414108404</v>
          </cell>
        </row>
        <row r="19">
          <cell r="I19">
            <v>31.362794814901587</v>
          </cell>
        </row>
        <row r="20">
          <cell r="I20">
            <v>77.838372952214442</v>
          </cell>
        </row>
        <row r="21">
          <cell r="I21">
            <v>76.340881432584155</v>
          </cell>
        </row>
        <row r="22">
          <cell r="I22">
            <v>94.452809241055832</v>
          </cell>
        </row>
        <row r="23">
          <cell r="I23">
            <v>99.198829898707643</v>
          </cell>
        </row>
        <row r="24">
          <cell r="I24">
            <v>57.277062541270922</v>
          </cell>
        </row>
        <row r="25">
          <cell r="I25">
            <v>57.900378898582588</v>
          </cell>
        </row>
        <row r="26">
          <cell r="I26">
            <v>64.586597475175893</v>
          </cell>
        </row>
        <row r="27">
          <cell r="I27">
            <v>65.228687440746469</v>
          </cell>
        </row>
        <row r="28">
          <cell r="I28">
            <v>93.816097658482761</v>
          </cell>
        </row>
        <row r="29">
          <cell r="I29">
            <v>102.12634458641223</v>
          </cell>
        </row>
      </sheetData>
      <sheetData sheetId="18">
        <row r="5">
          <cell r="I5">
            <v>83.293810189112321</v>
          </cell>
        </row>
        <row r="6">
          <cell r="I6">
            <v>45.817012624120558</v>
          </cell>
        </row>
        <row r="7">
          <cell r="I7">
            <v>64.227271593233866</v>
          </cell>
        </row>
        <row r="9">
          <cell r="I9">
            <v>75.58292875021489</v>
          </cell>
        </row>
        <row r="10">
          <cell r="I10">
            <v>116.26016765563972</v>
          </cell>
        </row>
        <row r="11">
          <cell r="I11">
            <v>12.680005987725165</v>
          </cell>
        </row>
        <row r="12">
          <cell r="I12">
            <v>20.86453666992632</v>
          </cell>
        </row>
        <row r="13">
          <cell r="I13">
            <v>16.262464745406497</v>
          </cell>
        </row>
        <row r="14">
          <cell r="I14">
            <v>88.088399799392278</v>
          </cell>
        </row>
        <row r="15">
          <cell r="I15">
            <v>84.677061374830956</v>
          </cell>
        </row>
        <row r="16">
          <cell r="I16">
            <v>28.588643281273391</v>
          </cell>
        </row>
        <row r="17">
          <cell r="I17">
            <v>33.52589691133177</v>
          </cell>
        </row>
        <row r="18">
          <cell r="I18">
            <v>52.068721851569961</v>
          </cell>
        </row>
        <row r="19">
          <cell r="I19">
            <v>41.815478868619479</v>
          </cell>
        </row>
        <row r="20">
          <cell r="I20">
            <v>108.66552160884558</v>
          </cell>
        </row>
        <row r="21">
          <cell r="I21">
            <v>99.255545592612989</v>
          </cell>
        </row>
        <row r="22">
          <cell r="I22">
            <v>116.8068584401976</v>
          </cell>
        </row>
        <row r="23">
          <cell r="I23">
            <v>125.81838481113716</v>
          </cell>
        </row>
        <row r="24">
          <cell r="I24">
            <v>53.75082479518386</v>
          </cell>
        </row>
        <row r="25">
          <cell r="I25">
            <v>58.724550984168786</v>
          </cell>
        </row>
        <row r="26">
          <cell r="I26">
            <v>85.962589192156088</v>
          </cell>
        </row>
        <row r="27">
          <cell r="I27">
            <v>80.071135422384103</v>
          </cell>
        </row>
        <row r="28">
          <cell r="I28">
            <v>108.5028685207301</v>
          </cell>
        </row>
        <row r="29">
          <cell r="I29">
            <v>121.71567747196093</v>
          </cell>
        </row>
      </sheetData>
      <sheetData sheetId="19">
        <row r="5">
          <cell r="I5">
            <v>250.6023901002944</v>
          </cell>
        </row>
        <row r="6">
          <cell r="I6">
            <v>164.8199940122748</v>
          </cell>
        </row>
        <row r="7">
          <cell r="I7">
            <v>199.61329274986278</v>
          </cell>
        </row>
        <row r="8">
          <cell r="I8">
            <v>72.315170567004301</v>
          </cell>
        </row>
        <row r="9">
          <cell r="I9">
            <v>67.743932247861977</v>
          </cell>
        </row>
        <row r="10">
          <cell r="I10">
            <v>87.215777941695208</v>
          </cell>
        </row>
        <row r="11">
          <cell r="I11">
            <v>38.244265921527536</v>
          </cell>
        </row>
        <row r="12">
          <cell r="I12">
            <v>70.883426517168047</v>
          </cell>
        </row>
        <row r="14">
          <cell r="I14">
            <v>386.04003650658018</v>
          </cell>
        </row>
        <row r="15">
          <cell r="I15">
            <v>278.5062350453299</v>
          </cell>
        </row>
        <row r="16">
          <cell r="I16">
            <v>96.431939523975856</v>
          </cell>
        </row>
        <row r="17">
          <cell r="I17">
            <v>97.078613841624673</v>
          </cell>
        </row>
        <row r="18">
          <cell r="I18">
            <v>169.78625533514222</v>
          </cell>
        </row>
        <row r="19">
          <cell r="I19">
            <v>196.6565089839965</v>
          </cell>
        </row>
        <row r="20">
          <cell r="I20">
            <v>218.01881741232864</v>
          </cell>
        </row>
        <row r="21">
          <cell r="I21">
            <v>219.61322851029644</v>
          </cell>
        </row>
        <row r="22">
          <cell r="I22">
            <v>300.23258569931636</v>
          </cell>
        </row>
        <row r="23">
          <cell r="I23">
            <v>285.76081532857643</v>
          </cell>
        </row>
        <row r="24">
          <cell r="I24">
            <v>221.89838004917095</v>
          </cell>
        </row>
        <row r="25">
          <cell r="I25">
            <v>226.95024276157955</v>
          </cell>
        </row>
        <row r="26">
          <cell r="I26">
            <v>278.79044833092161</v>
          </cell>
        </row>
        <row r="27">
          <cell r="I27">
            <v>275.8433648520533</v>
          </cell>
        </row>
        <row r="28">
          <cell r="I28">
            <v>312.05321755072754</v>
          </cell>
        </row>
        <row r="29">
          <cell r="I29">
            <v>332.28961467315355</v>
          </cell>
        </row>
      </sheetData>
      <sheetData sheetId="20">
        <row r="5">
          <cell r="I5">
            <v>29.544374009508719</v>
          </cell>
        </row>
        <row r="6">
          <cell r="I6">
            <v>18.755680758832856</v>
          </cell>
        </row>
        <row r="7">
          <cell r="I7">
            <v>12.610527174419689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28.657476461265968</v>
          </cell>
        </row>
        <row r="12">
          <cell r="I12">
            <v>63.691667283505751</v>
          </cell>
        </row>
        <row r="13">
          <cell r="I13">
            <v>29.923379441827635</v>
          </cell>
        </row>
        <row r="14">
          <cell r="I14">
            <v>0</v>
          </cell>
        </row>
        <row r="15">
          <cell r="I15">
            <v>0</v>
          </cell>
        </row>
        <row r="16">
          <cell r="I16">
            <v>5.518201733942389</v>
          </cell>
        </row>
        <row r="17">
          <cell r="I17">
            <v>5.684895590565862</v>
          </cell>
        </row>
        <row r="18">
          <cell r="I18">
            <v>4.8708165959552918</v>
          </cell>
        </row>
        <row r="19">
          <cell r="I19">
            <v>4.1443067016868183</v>
          </cell>
        </row>
        <row r="20">
          <cell r="I20">
            <v>28.025600239811226</v>
          </cell>
        </row>
        <row r="21">
          <cell r="I21">
            <v>26.281424984467538</v>
          </cell>
        </row>
        <row r="22">
          <cell r="I22">
            <v>41.779796308380732</v>
          </cell>
        </row>
        <row r="23">
          <cell r="I23">
            <v>42.941642584133497</v>
          </cell>
        </row>
        <row r="24">
          <cell r="I24">
            <v>35.008543940444753</v>
          </cell>
        </row>
        <row r="25">
          <cell r="I25">
            <v>35.541521613466251</v>
          </cell>
        </row>
        <row r="26">
          <cell r="I26">
            <v>35.433514729188033</v>
          </cell>
        </row>
        <row r="27">
          <cell r="I27">
            <v>33.373933765265221</v>
          </cell>
        </row>
        <row r="28">
          <cell r="I28">
            <v>45.887500425642607</v>
          </cell>
        </row>
        <row r="29">
          <cell r="I29">
            <v>46.638393298236196</v>
          </cell>
        </row>
      </sheetData>
      <sheetData sheetId="21">
        <row r="5">
          <cell r="I5">
            <v>7.7307706262245128</v>
          </cell>
        </row>
        <row r="6">
          <cell r="I6">
            <v>4.5273565053334313</v>
          </cell>
        </row>
        <row r="7">
          <cell r="I7">
            <v>6.9273456207822361</v>
          </cell>
        </row>
        <row r="9">
          <cell r="I9">
            <v>12.11536129598241</v>
          </cell>
        </row>
        <row r="10">
          <cell r="I10">
            <v>14.106939132226437</v>
          </cell>
        </row>
        <row r="11">
          <cell r="I11">
            <v>8.8545098323779126</v>
          </cell>
        </row>
        <row r="12">
          <cell r="I12">
            <v>10.527832026423788</v>
          </cell>
        </row>
        <row r="13">
          <cell r="I13">
            <v>14.580171765614402</v>
          </cell>
        </row>
        <row r="14">
          <cell r="I14">
            <v>8.1875892049319248</v>
          </cell>
        </row>
        <row r="15">
          <cell r="I15">
            <v>6.4796244318775358</v>
          </cell>
        </row>
        <row r="16">
          <cell r="I16">
            <v>0.81347507437776678</v>
          </cell>
        </row>
        <row r="17">
          <cell r="I17">
            <v>0.81884478629997837</v>
          </cell>
        </row>
        <row r="18">
          <cell r="I18">
            <v>5.8424829568837096</v>
          </cell>
        </row>
        <row r="19">
          <cell r="I19">
            <v>4.4697626369240053</v>
          </cell>
        </row>
        <row r="20">
          <cell r="I20">
            <v>3.2247383905724578</v>
          </cell>
        </row>
        <row r="21">
          <cell r="I21">
            <v>2.6552004473746074</v>
          </cell>
        </row>
        <row r="22">
          <cell r="I22">
            <v>5.8164864668746832</v>
          </cell>
        </row>
        <row r="23">
          <cell r="I23">
            <v>3.9735142587620649</v>
          </cell>
        </row>
        <row r="24">
          <cell r="I24">
            <v>4.3845929848397027</v>
          </cell>
        </row>
        <row r="25">
          <cell r="I25">
            <v>4.9763656994627175</v>
          </cell>
        </row>
        <row r="26">
          <cell r="I26">
            <v>3.0861240113199329</v>
          </cell>
        </row>
        <row r="27">
          <cell r="I27">
            <v>2.4974602713881437</v>
          </cell>
        </row>
        <row r="28">
          <cell r="I28">
            <v>7.167400921254508</v>
          </cell>
        </row>
        <row r="29">
          <cell r="I29">
            <v>7.0561655876984144</v>
          </cell>
        </row>
      </sheetData>
      <sheetData sheetId="22">
        <row r="5">
          <cell r="I5">
            <v>25.1798531013489</v>
          </cell>
        </row>
        <row r="6">
          <cell r="I6">
            <v>19.805345323540095</v>
          </cell>
        </row>
        <row r="7">
          <cell r="I7">
            <v>22.866241237746809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48.526982619785706</v>
          </cell>
        </row>
        <row r="12">
          <cell r="I12">
            <v>102.60275951536788</v>
          </cell>
        </row>
        <row r="13">
          <cell r="I13">
            <v>58.999979291600447</v>
          </cell>
        </row>
        <row r="14">
          <cell r="I14">
            <v>42.584220594106938</v>
          </cell>
        </row>
        <row r="15">
          <cell r="I15">
            <v>42.630171236309714</v>
          </cell>
        </row>
        <row r="16">
          <cell r="I16">
            <v>10.283785293378388</v>
          </cell>
        </row>
        <row r="17">
          <cell r="I17">
            <v>10.788505040913787</v>
          </cell>
        </row>
        <row r="18">
          <cell r="I18">
            <v>20.322013437807794</v>
          </cell>
        </row>
        <row r="19">
          <cell r="I19">
            <v>18.944401125074503</v>
          </cell>
        </row>
        <row r="20">
          <cell r="I20">
            <v>30.761347135650222</v>
          </cell>
        </row>
        <row r="21">
          <cell r="I21">
            <v>30.38733603254574</v>
          </cell>
        </row>
        <row r="22">
          <cell r="I22">
            <v>56.936911777026843</v>
          </cell>
        </row>
        <row r="23">
          <cell r="I23">
            <v>56.857737313933029</v>
          </cell>
        </row>
        <row r="24">
          <cell r="I24">
            <v>27.739446439002396</v>
          </cell>
        </row>
        <row r="25">
          <cell r="I25">
            <v>27.599146322440653</v>
          </cell>
        </row>
        <row r="26">
          <cell r="I26">
            <v>40.428659200714947</v>
          </cell>
        </row>
        <row r="27">
          <cell r="I27">
            <v>38.532116625240874</v>
          </cell>
        </row>
        <row r="28">
          <cell r="I28">
            <v>36.129823744027576</v>
          </cell>
        </row>
        <row r="29">
          <cell r="I29">
            <v>38.0281412208398</v>
          </cell>
        </row>
      </sheetData>
      <sheetData sheetId="23">
        <row r="5">
          <cell r="I5">
            <v>36.441338285810033</v>
          </cell>
        </row>
        <row r="6">
          <cell r="I6">
            <v>28.047064819727982</v>
          </cell>
        </row>
        <row r="7">
          <cell r="I7">
            <v>35.62295780154718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62.900932954274502</v>
          </cell>
        </row>
        <row r="15">
          <cell r="I15">
            <v>62.338923399609875</v>
          </cell>
        </row>
        <row r="16">
          <cell r="I16">
            <v>12.402295640517217</v>
          </cell>
        </row>
        <row r="17">
          <cell r="I17">
            <v>13.06518278548887</v>
          </cell>
        </row>
        <row r="18">
          <cell r="I18">
            <v>30.959568929045194</v>
          </cell>
        </row>
        <row r="19">
          <cell r="I19">
            <v>29.888111313455482</v>
          </cell>
        </row>
        <row r="20">
          <cell r="I20">
            <v>43.587406971740876</v>
          </cell>
        </row>
        <row r="21">
          <cell r="I21">
            <v>43.204219092744218</v>
          </cell>
        </row>
        <row r="22">
          <cell r="I22">
            <v>90.550241572876814</v>
          </cell>
        </row>
        <row r="23">
          <cell r="I23">
            <v>91.787122629653425</v>
          </cell>
        </row>
        <row r="24">
          <cell r="I24">
            <v>38.381770015947694</v>
          </cell>
        </row>
        <row r="25">
          <cell r="I25">
            <v>38.472792462934059</v>
          </cell>
        </row>
        <row r="26">
          <cell r="I26">
            <v>72.983501829251267</v>
          </cell>
        </row>
        <row r="27">
          <cell r="I27">
            <v>70.487139386153544</v>
          </cell>
        </row>
        <row r="28">
          <cell r="I28">
            <v>54.476017384618032</v>
          </cell>
        </row>
        <row r="29">
          <cell r="I29">
            <v>54.847290087627137</v>
          </cell>
        </row>
      </sheetData>
      <sheetData sheetId="24">
        <row r="5">
          <cell r="I5">
            <v>15.605098165163236</v>
          </cell>
        </row>
        <row r="6">
          <cell r="I6">
            <v>12.542952495322142</v>
          </cell>
        </row>
        <row r="7">
          <cell r="I7">
            <v>15.457780601558353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28.486106012846601</v>
          </cell>
        </row>
        <row r="15">
          <cell r="I15">
            <v>29.003783102143764</v>
          </cell>
        </row>
        <row r="16">
          <cell r="I16">
            <v>6.7432764543245733</v>
          </cell>
        </row>
        <row r="17">
          <cell r="I17">
            <v>7.397883095484123</v>
          </cell>
        </row>
        <row r="18">
          <cell r="I18">
            <v>14.097925048205674</v>
          </cell>
        </row>
        <row r="19">
          <cell r="I19">
            <v>13.916794462805173</v>
          </cell>
        </row>
        <row r="20">
          <cell r="I20">
            <v>19.918871448044229</v>
          </cell>
        </row>
        <row r="21">
          <cell r="I21">
            <v>19.335069632288473</v>
          </cell>
        </row>
        <row r="22">
          <cell r="I22">
            <v>33.891906610439307</v>
          </cell>
        </row>
        <row r="23">
          <cell r="I23">
            <v>33.678407853213059</v>
          </cell>
        </row>
        <row r="24">
          <cell r="I24">
            <v>17.859765419600091</v>
          </cell>
        </row>
        <row r="25">
          <cell r="I25">
            <v>17.368568538730798</v>
          </cell>
        </row>
        <row r="26">
          <cell r="I26">
            <v>27.262260172591954</v>
          </cell>
        </row>
        <row r="27">
          <cell r="I27">
            <v>26.104909654536822</v>
          </cell>
        </row>
        <row r="28">
          <cell r="I28">
            <v>26.836404550075436</v>
          </cell>
        </row>
        <row r="29">
          <cell r="I29">
            <v>25.822360362080872</v>
          </cell>
        </row>
      </sheetData>
      <sheetData sheetId="25">
        <row r="5">
          <cell r="I5">
            <v>3.3183513115008538</v>
          </cell>
        </row>
        <row r="6">
          <cell r="I6">
            <v>2.3512875730767235</v>
          </cell>
        </row>
        <row r="7">
          <cell r="I7">
            <v>2.8346351337368714</v>
          </cell>
        </row>
        <row r="8">
          <cell r="I8">
            <v>226.39799350168161</v>
          </cell>
        </row>
        <row r="9">
          <cell r="I9">
            <v>257.4915589468535</v>
          </cell>
        </row>
        <row r="10">
          <cell r="I10">
            <v>365.65449934894923</v>
          </cell>
        </row>
        <row r="11">
          <cell r="I11">
            <v>48.832053322907065</v>
          </cell>
        </row>
        <row r="12">
          <cell r="I12">
            <v>122.29675019463426</v>
          </cell>
        </row>
        <row r="13">
          <cell r="I13">
            <v>91.610694293842371</v>
          </cell>
        </row>
        <row r="14">
          <cell r="I14">
            <v>2.4152809268438631</v>
          </cell>
        </row>
        <row r="15">
          <cell r="I15">
            <v>3.2041604212952959</v>
          </cell>
        </row>
        <row r="16">
          <cell r="I16">
            <v>0.22671762636452997</v>
          </cell>
        </row>
        <row r="17">
          <cell r="I17">
            <v>0.494715194785038</v>
          </cell>
        </row>
        <row r="18">
          <cell r="I18">
            <v>0</v>
          </cell>
        </row>
        <row r="19">
          <cell r="I19">
            <v>0</v>
          </cell>
        </row>
        <row r="20">
          <cell r="I20">
            <v>3.1419060838434878</v>
          </cell>
        </row>
        <row r="21">
          <cell r="I21">
            <v>3.0303799509470895</v>
          </cell>
        </row>
        <row r="22">
          <cell r="I22">
            <v>4.7143275647990066</v>
          </cell>
        </row>
        <row r="23">
          <cell r="I23">
            <v>4.7258711004190586</v>
          </cell>
        </row>
        <row r="24">
          <cell r="I24">
            <v>3.0270666397082664</v>
          </cell>
        </row>
        <row r="25">
          <cell r="I25">
            <v>3.2947060312030052</v>
          </cell>
        </row>
        <row r="26">
          <cell r="I26">
            <v>4.0389502172900826</v>
          </cell>
        </row>
        <row r="27">
          <cell r="I27">
            <v>4.017366715815613</v>
          </cell>
        </row>
        <row r="28">
          <cell r="I28">
            <v>4.3322732929298935</v>
          </cell>
        </row>
        <row r="29">
          <cell r="I29">
            <v>5.7770788548620589</v>
          </cell>
        </row>
      </sheetData>
      <sheetData sheetId="26">
        <row r="5">
          <cell r="I5">
            <v>3.0488934715624598</v>
          </cell>
        </row>
        <row r="6">
          <cell r="I6">
            <v>3.0071037681345483</v>
          </cell>
        </row>
        <row r="7">
          <cell r="I7">
            <v>2.6613597701887275</v>
          </cell>
        </row>
        <row r="8">
          <cell r="I8">
            <v>64.457102965720892</v>
          </cell>
        </row>
        <row r="9">
          <cell r="I9">
            <v>77.777358946874983</v>
          </cell>
        </row>
        <row r="10">
          <cell r="I10">
            <v>81.6295951199222</v>
          </cell>
        </row>
        <row r="11">
          <cell r="I11">
            <v>89.896566739418844</v>
          </cell>
        </row>
        <row r="12">
          <cell r="I12">
            <v>124.0261236030538</v>
          </cell>
        </row>
        <row r="13">
          <cell r="I13">
            <v>121.06145117959194</v>
          </cell>
        </row>
        <row r="14">
          <cell r="I14">
            <v>4.7980104373736436</v>
          </cell>
        </row>
        <row r="15">
          <cell r="I15">
            <v>5.7263413182016345</v>
          </cell>
        </row>
        <row r="16">
          <cell r="I16">
            <v>1.6082825138015149</v>
          </cell>
        </row>
        <row r="17">
          <cell r="I17">
            <v>1.7054869046090642</v>
          </cell>
        </row>
        <row r="18">
          <cell r="I18">
            <v>3.2413064280246426</v>
          </cell>
        </row>
        <row r="19">
          <cell r="I19">
            <v>2.9640462162009236</v>
          </cell>
        </row>
        <row r="20">
          <cell r="I20">
            <v>3.1417930283994857</v>
          </cell>
        </row>
        <row r="21">
          <cell r="I21">
            <v>3.0474253380515894</v>
          </cell>
        </row>
        <row r="22">
          <cell r="I22">
            <v>5.5751051161894987</v>
          </cell>
        </row>
        <row r="23">
          <cell r="I23">
            <v>5.5389483566568236</v>
          </cell>
        </row>
        <row r="24">
          <cell r="I24">
            <v>3.1240060010601809</v>
          </cell>
        </row>
        <row r="25">
          <cell r="I25">
            <v>3.1318818394341577</v>
          </cell>
        </row>
        <row r="26">
          <cell r="I26">
            <v>5.9701778951084874</v>
          </cell>
        </row>
        <row r="27">
          <cell r="I27">
            <v>5.6755075266401329</v>
          </cell>
        </row>
        <row r="28">
          <cell r="I28">
            <v>4.8469701052382339</v>
          </cell>
        </row>
        <row r="29">
          <cell r="I29">
            <v>5.4774173888709932</v>
          </cell>
        </row>
      </sheetData>
      <sheetData sheetId="27">
        <row r="5">
          <cell r="I5">
            <v>3.0407558248680666</v>
          </cell>
        </row>
        <row r="6">
          <cell r="I6">
            <v>2.4228087649402386</v>
          </cell>
        </row>
        <row r="7">
          <cell r="I7">
            <v>2.8863994284641539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8.2778967762593449</v>
          </cell>
        </row>
        <row r="15">
          <cell r="I15">
            <v>6.7465022826821697</v>
          </cell>
        </row>
        <row r="16">
          <cell r="I16">
            <v>2.2744362862685383</v>
          </cell>
        </row>
        <row r="17">
          <cell r="I17">
            <v>2.0937454370997686</v>
          </cell>
        </row>
        <row r="18">
          <cell r="I18">
            <v>5.960328780397373</v>
          </cell>
        </row>
        <row r="19">
          <cell r="I19">
            <v>4.8919664354402421</v>
          </cell>
        </row>
        <row r="20">
          <cell r="I20">
            <v>13.731909681398554</v>
          </cell>
        </row>
        <row r="21">
          <cell r="I21">
            <v>13.565943455697226</v>
          </cell>
        </row>
        <row r="22">
          <cell r="I22">
            <v>13.290046619803508</v>
          </cell>
        </row>
        <row r="23">
          <cell r="I23">
            <v>12.721222440082602</v>
          </cell>
        </row>
        <row r="24">
          <cell r="I24">
            <v>4.8675472438535365</v>
          </cell>
        </row>
        <row r="25">
          <cell r="I25">
            <v>5.035984488592903</v>
          </cell>
        </row>
        <row r="26">
          <cell r="I26">
            <v>10.234122410880039</v>
          </cell>
        </row>
        <row r="27">
          <cell r="I27">
            <v>10.145224077511941</v>
          </cell>
        </row>
        <row r="28">
          <cell r="I28">
            <v>9.7389621374676203</v>
          </cell>
        </row>
        <row r="29">
          <cell r="I29">
            <v>10.043415702959237</v>
          </cell>
        </row>
      </sheetData>
      <sheetData sheetId="28">
        <row r="5">
          <cell r="I5">
            <v>9.9537798311990677</v>
          </cell>
        </row>
        <row r="6">
          <cell r="I6">
            <v>8.0220277939464495</v>
          </cell>
        </row>
        <row r="7">
          <cell r="I7">
            <v>9.4529249126891735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24.089026999387887</v>
          </cell>
        </row>
        <row r="15">
          <cell r="I15">
            <v>21.084658453692221</v>
          </cell>
        </row>
        <row r="16">
          <cell r="I16">
            <v>3.9133076251455186</v>
          </cell>
        </row>
        <row r="17">
          <cell r="I17">
            <v>3.8547972448583621</v>
          </cell>
        </row>
        <row r="18">
          <cell r="I18">
            <v>17.034759133544267</v>
          </cell>
        </row>
        <row r="19">
          <cell r="I19">
            <v>16.443478335986001</v>
          </cell>
        </row>
        <row r="20">
          <cell r="I20">
            <v>7.5785565074739933</v>
          </cell>
        </row>
        <row r="21">
          <cell r="I21">
            <v>7.6088909201387667</v>
          </cell>
        </row>
        <row r="22">
          <cell r="I22">
            <v>20.720623544819556</v>
          </cell>
        </row>
        <row r="23">
          <cell r="I23">
            <v>21.195103317811409</v>
          </cell>
        </row>
        <row r="24">
          <cell r="I24">
            <v>10.059625328106119</v>
          </cell>
        </row>
        <row r="25">
          <cell r="I25">
            <v>9.8246213187278393</v>
          </cell>
        </row>
        <row r="26">
          <cell r="I26">
            <v>19.669965075669381</v>
          </cell>
        </row>
        <row r="27">
          <cell r="I27">
            <v>19.398482974388823</v>
          </cell>
        </row>
        <row r="28">
          <cell r="I28">
            <v>17.782246914785095</v>
          </cell>
        </row>
        <row r="29">
          <cell r="I29">
            <v>17.61886587709331</v>
          </cell>
        </row>
      </sheetData>
      <sheetData sheetId="29"/>
      <sheetData sheetId="30">
        <row r="5">
          <cell r="I5">
            <v>38.708970758839023</v>
          </cell>
        </row>
        <row r="6">
          <cell r="I6">
            <v>30.864598354168248</v>
          </cell>
        </row>
        <row r="7">
          <cell r="I7">
            <v>36.912379517092582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82.747237691780313</v>
          </cell>
        </row>
        <row r="15">
          <cell r="I15">
            <v>72.137570451622906</v>
          </cell>
        </row>
        <row r="16">
          <cell r="I16">
            <v>21.418787201977601</v>
          </cell>
        </row>
        <row r="17">
          <cell r="I17">
            <v>20.718441338783297</v>
          </cell>
        </row>
        <row r="18">
          <cell r="I18">
            <v>56.908790066647597</v>
          </cell>
        </row>
        <row r="19">
          <cell r="I19">
            <v>50.885481989419887</v>
          </cell>
        </row>
        <row r="20">
          <cell r="I20">
            <v>46.656261923476663</v>
          </cell>
        </row>
        <row r="21">
          <cell r="I21">
            <v>46.917332704188183</v>
          </cell>
        </row>
        <row r="22">
          <cell r="I22">
            <v>65.769908817885138</v>
          </cell>
        </row>
        <row r="23">
          <cell r="I23">
            <v>68.274679344703074</v>
          </cell>
        </row>
        <row r="24">
          <cell r="I24">
            <v>35.347100071764785</v>
          </cell>
        </row>
        <row r="25">
          <cell r="I25">
            <v>40.108339071291589</v>
          </cell>
        </row>
        <row r="26">
          <cell r="I26">
            <v>52.364316459401728</v>
          </cell>
        </row>
        <row r="27">
          <cell r="I27">
            <v>50.001848579141949</v>
          </cell>
        </row>
        <row r="28">
          <cell r="I28">
            <v>62.106750470738938</v>
          </cell>
        </row>
        <row r="29">
          <cell r="I29">
            <v>62.13945532763254</v>
          </cell>
        </row>
      </sheetData>
      <sheetData sheetId="31">
        <row r="5">
          <cell r="I5">
            <v>9.5457916363991178</v>
          </cell>
        </row>
        <row r="6">
          <cell r="I6">
            <v>12.686478809103034</v>
          </cell>
        </row>
        <row r="7">
          <cell r="I7">
            <v>14.789657714700809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23.728377701467593</v>
          </cell>
        </row>
        <row r="15">
          <cell r="I15">
            <v>28.334919013960139</v>
          </cell>
        </row>
        <row r="16">
          <cell r="I16">
            <v>7.2911430832782171</v>
          </cell>
        </row>
        <row r="17">
          <cell r="I17">
            <v>8.5900816410612233</v>
          </cell>
        </row>
        <row r="18">
          <cell r="I18">
            <v>15.764596272527209</v>
          </cell>
        </row>
        <row r="19">
          <cell r="I19">
            <v>15.167439736695297</v>
          </cell>
        </row>
        <row r="20">
          <cell r="I20">
            <v>17.2088250071691</v>
          </cell>
        </row>
        <row r="21">
          <cell r="I21">
            <v>17.477443062548375</v>
          </cell>
        </row>
        <row r="22">
          <cell r="I22">
            <v>28.932632571856065</v>
          </cell>
        </row>
        <row r="23">
          <cell r="I23">
            <v>32.021413160148747</v>
          </cell>
        </row>
        <row r="24">
          <cell r="I24">
            <v>15.711284476260136</v>
          </cell>
        </row>
        <row r="25">
          <cell r="I25">
            <v>15.725459907585615</v>
          </cell>
        </row>
        <row r="26">
          <cell r="I26">
            <v>24.234213893075147</v>
          </cell>
        </row>
        <row r="27">
          <cell r="I27">
            <v>22.235308945821991</v>
          </cell>
        </row>
        <row r="28">
          <cell r="I28">
            <v>27.001941386274321</v>
          </cell>
        </row>
        <row r="29">
          <cell r="I29">
            <v>26.832330589977442</v>
          </cell>
        </row>
      </sheetData>
      <sheetData sheetId="32">
        <row r="5">
          <cell r="I5">
            <v>3.770767714482385</v>
          </cell>
        </row>
        <row r="6">
          <cell r="I6">
            <v>3.1053925658622052</v>
          </cell>
        </row>
        <row r="7">
          <cell r="I7">
            <v>3.4618202582340789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8.0339864136614292</v>
          </cell>
        </row>
        <row r="15">
          <cell r="I15">
            <v>7.6112848583176689</v>
          </cell>
        </row>
        <row r="16">
          <cell r="I16">
            <v>1.9462203541853529</v>
          </cell>
        </row>
        <row r="17">
          <cell r="I17">
            <v>2.1986139212782376</v>
          </cell>
        </row>
        <row r="18">
          <cell r="I18">
            <v>8.0320870057272629</v>
          </cell>
        </row>
        <row r="19">
          <cell r="I19">
            <v>7.3070837999254517</v>
          </cell>
        </row>
        <row r="20">
          <cell r="I20">
            <v>3.1057776605900442</v>
          </cell>
        </row>
        <row r="21">
          <cell r="I21">
            <v>3.0216235724874894</v>
          </cell>
        </row>
        <row r="22">
          <cell r="I22">
            <v>7.3446919129763657</v>
          </cell>
        </row>
        <row r="23">
          <cell r="I23">
            <v>8.2776355311737344</v>
          </cell>
        </row>
        <row r="24">
          <cell r="I24">
            <v>-6.8199306586073663E-2</v>
          </cell>
        </row>
        <row r="25">
          <cell r="I25">
            <v>-6.8199306586073663E-2</v>
          </cell>
        </row>
        <row r="26">
          <cell r="I26">
            <v>6.5902293965499252</v>
          </cell>
        </row>
        <row r="27">
          <cell r="I27">
            <v>6.4418047704470069</v>
          </cell>
        </row>
        <row r="28">
          <cell r="I28">
            <v>5.5780967424155454</v>
          </cell>
        </row>
        <row r="29">
          <cell r="I29">
            <v>6.046486843171877</v>
          </cell>
        </row>
      </sheetData>
      <sheetData sheetId="33"/>
      <sheetData sheetId="34">
        <row r="5">
          <cell r="I5">
            <v>1.4102620929892993</v>
          </cell>
        </row>
        <row r="6">
          <cell r="I6">
            <v>1.0224937944556849</v>
          </cell>
        </row>
        <row r="7">
          <cell r="I7">
            <v>1.2119454120690014</v>
          </cell>
        </row>
        <row r="8">
          <cell r="I8">
            <v>0</v>
          </cell>
        </row>
        <row r="9">
          <cell r="I9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>
            <v>0</v>
          </cell>
        </row>
        <row r="13">
          <cell r="I13">
            <v>0</v>
          </cell>
        </row>
        <row r="14">
          <cell r="I14">
            <v>3.0562770701691457</v>
          </cell>
        </row>
        <row r="15">
          <cell r="I15">
            <v>2.9637765917776764</v>
          </cell>
        </row>
        <row r="16">
          <cell r="I16">
            <v>0.90348031955945851</v>
          </cell>
        </row>
        <row r="17">
          <cell r="I17">
            <v>0.9738272042719176</v>
          </cell>
        </row>
        <row r="18">
          <cell r="I18">
            <v>2.0653669693777656</v>
          </cell>
        </row>
        <row r="19">
          <cell r="I19">
            <v>2.4198860240282629</v>
          </cell>
        </row>
        <row r="20">
          <cell r="I20">
            <v>1.7913969728509855</v>
          </cell>
        </row>
        <row r="21">
          <cell r="I21">
            <v>1.8038873755378209</v>
          </cell>
        </row>
        <row r="22">
          <cell r="I22">
            <v>3.1022897937047618</v>
          </cell>
        </row>
        <row r="23">
          <cell r="I23">
            <v>3.0486300869819147</v>
          </cell>
        </row>
        <row r="24">
          <cell r="I24">
            <v>-6.8199306586073663E-2</v>
          </cell>
        </row>
        <row r="25">
          <cell r="I25">
            <v>-6.8199306586073663E-2</v>
          </cell>
        </row>
        <row r="26">
          <cell r="I26">
            <v>2.2511850503744184</v>
          </cell>
        </row>
        <row r="27">
          <cell r="I27">
            <v>2.1508273189962659</v>
          </cell>
        </row>
        <row r="28">
          <cell r="I28">
            <v>4.0280377689792601</v>
          </cell>
        </row>
        <row r="29">
          <cell r="I29">
            <v>4.1919743042439768</v>
          </cell>
        </row>
      </sheetData>
      <sheetData sheetId="35">
        <row r="5">
          <cell r="I5">
            <v>1.4342740424256053</v>
          </cell>
        </row>
        <row r="6">
          <cell r="I6">
            <v>1.945480098943108</v>
          </cell>
        </row>
        <row r="7">
          <cell r="I7">
            <v>1.4348736976238665</v>
          </cell>
        </row>
        <row r="8">
          <cell r="I8">
            <v>1.4081777977662844</v>
          </cell>
        </row>
        <row r="9">
          <cell r="I9">
            <v>3.3124375411048947</v>
          </cell>
        </row>
        <row r="10">
          <cell r="I10">
            <v>3.2706277168442943</v>
          </cell>
        </row>
        <row r="11">
          <cell r="I11">
            <v>13.048851910151663</v>
          </cell>
        </row>
        <row r="12">
          <cell r="I12">
            <v>10.722213464799273</v>
          </cell>
        </row>
        <row r="13">
          <cell r="I13">
            <v>11.703678446185917</v>
          </cell>
        </row>
        <row r="14">
          <cell r="I14">
            <v>2.6027192206639032</v>
          </cell>
        </row>
        <row r="15">
          <cell r="I15">
            <v>2.7778682602159108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>
            <v>2.4307033960725208</v>
          </cell>
        </row>
        <row r="19">
          <cell r="I19">
            <v>2.429690971713276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>
            <v>1.329356869799865</v>
          </cell>
        </row>
        <row r="23">
          <cell r="I23">
            <v>1.2141668540589161</v>
          </cell>
        </row>
        <row r="24">
          <cell r="I24">
            <v>1.7071864497094991</v>
          </cell>
        </row>
        <row r="25">
          <cell r="I25">
            <v>1.6800323580175167</v>
          </cell>
        </row>
        <row r="26">
          <cell r="I26">
            <v>1.1688666516752866</v>
          </cell>
        </row>
        <row r="27">
          <cell r="I27">
            <v>1.1224870699347875</v>
          </cell>
        </row>
        <row r="28">
          <cell r="I28">
            <v>2.1541468446062675</v>
          </cell>
        </row>
        <row r="29">
          <cell r="I29">
            <v>2.1883150721269402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7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  <rv s="0">
    <v>9</v>
    <v>5</v>
  </rv>
  <rv s="0">
    <v>10</v>
    <v>5</v>
  </rv>
  <rv s="0">
    <v>11</v>
    <v>5</v>
  </rv>
  <rv s="0">
    <v>12</v>
    <v>5</v>
  </rv>
  <rv s="0">
    <v>13</v>
    <v>5</v>
  </rv>
  <rv s="0">
    <v>14</v>
    <v>5</v>
  </rv>
  <rv s="0">
    <v>15</v>
    <v>5</v>
  </rv>
  <rv s="0">
    <v>16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  <rel r:id="rId14"/>
  <rel r:id="rId15"/>
  <rel r:id="rId16"/>
  <rel r:id="rId17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0BE37C8-C3CF-497B-9BF4-50940E262E71}" name="Tabla1" displayName="Tabla1" ref="B5:H11" totalsRowShown="0" headerRowDxfId="43" dataDxfId="42">
  <autoFilter ref="B5:H11" xr:uid="{90BE37C8-C3CF-497B-9BF4-50940E262E71}"/>
  <tableColumns count="7">
    <tableColumn id="1" xr3:uid="{4294A7E5-5983-4410-9D36-3A8D792DC4F9}" name="Columna1" dataDxfId="41"/>
    <tableColumn id="2" xr3:uid="{519C0894-0753-45FA-8497-CFF5696275E3}" name="Total" dataDxfId="40"/>
    <tableColumn id="3" xr3:uid="{2CF4A58B-85CB-4478-9CCF-968519C7B930}" name="HA" dataDxfId="39"/>
    <tableColumn id="4" xr3:uid="{54B4492D-4886-426E-8C81-920DFB22B63A}" name="Flavan-3-ols" dataDxfId="38"/>
    <tableColumn id="5" xr3:uid="{406A04FA-F246-4E2F-999C-13DD28BE0E0C}" name="Flavonols"/>
    <tableColumn id="6" xr3:uid="{EC1FC987-A4F8-4018-B136-1CFDF97EDB66}" name="FRAP" dataDxfId="37"/>
    <tableColumn id="7" xr3:uid="{2A9558A1-1526-49D1-8897-E954C80B3315}" name="DPPH" dataDxfId="36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DB3DF06-5CEB-4B2D-805A-87E72AA680E3}" name="Tabla8" displayName="Tabla8" ref="B4:J39" totalsRowShown="0" headerRowDxfId="35" dataDxfId="34">
  <autoFilter ref="B4:J39" xr:uid="{ADB3DF06-5CEB-4B2D-805A-87E72AA680E3}"/>
  <tableColumns count="9">
    <tableColumn id="1" xr3:uid="{5069A487-AAE1-49EC-9419-5220D5B663A3}" name="Polyphenols compounds" dataDxfId="33"/>
    <tableColumn id="2" xr3:uid="{AEE6F89E-566F-4464-AD6F-8D60E732EB90}" name="1" dataDxfId="32"/>
    <tableColumn id="3" xr3:uid="{874FB294-382D-44B6-A192-297D98C37A89}" name="2" dataDxfId="31"/>
    <tableColumn id="4" xr3:uid="{1F298D94-E8AE-4698-9B3B-97E1C99C550F}" name="3" dataDxfId="30"/>
    <tableColumn id="5" xr3:uid="{53A9885A-6F79-430E-86AB-503318E6C2E5}" name="4" dataDxfId="29"/>
    <tableColumn id="6" xr3:uid="{7DEAF546-11EE-4E24-BF47-8DC741CF37F0}" name="5" dataDxfId="28"/>
    <tableColumn id="7" xr3:uid="{1317E080-F69B-4981-831C-44E494DD1E8C}" name="6" dataDxfId="27"/>
    <tableColumn id="8" xr3:uid="{E759ED8C-459E-4348-BAC7-1F319AE90C57}" name="7" dataDxfId="26"/>
    <tableColumn id="9" xr3:uid="{F7885EE9-61E7-4129-BB3C-A732BABDF33A}" name="8" dataDxfId="25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5F95F15-6274-4F7E-B86D-9B906F12C1DD}" name="Tabla2467" displayName="Tabla2467" ref="B4:O194" totalsRowShown="0" headerRowDxfId="24" dataDxfId="23">
  <autoFilter ref="B4:O194" xr:uid="{43AEAE6F-9F98-4CEC-B04A-FC24B6EEFE89}"/>
  <tableColumns count="14">
    <tableColumn id="1" xr3:uid="{21C9FB8E-E5BB-4C62-974C-1123E855C237}" name="Compounds" dataDxfId="22"/>
    <tableColumn id="8" xr3:uid="{112C6D44-919A-49D4-B4DF-74714AD94E9A}" name="Factors" dataDxfId="21"/>
    <tableColumn id="2" xr3:uid="{BFBE5075-E8EE-4124-8B3F-AD2952C4EEA9}" name="Effect " dataDxfId="20"/>
    <tableColumn id="3" xr3:uid="{5175AE7E-0949-42B1-91E8-6B7325A0EBEF}" name="Std.Err." dataDxfId="19"/>
    <tableColumn id="4" xr3:uid="{5B18E9CA-C1E6-4C85-976D-5850107B8D40}" name="t(8)" dataDxfId="18"/>
    <tableColumn id="5" xr3:uid="{60B5D25A-96AE-44F6-BE91-72407218C07F}" name="p" dataDxfId="17"/>
    <tableColumn id="6" xr3:uid="{0513F088-95CD-46CF-A620-723E4E292FE1}" name="-95 % Cnf.Limt" dataDxfId="16"/>
    <tableColumn id="7" xr3:uid="{2CE72BB6-DD7B-43C6-B139-80DC2652235E}" name="+95 % Cnf.Limt" dataDxfId="15"/>
    <tableColumn id="11" xr3:uid="{3E4C2F01-35C8-4219-8500-A9C0811F3D1C}" name="Coeff." dataDxfId="14"/>
    <tableColumn id="12" xr3:uid="{B1D808C7-9E48-4FE1-BF5D-7B8621FA6B47}" name="Std.Err. Coeff" dataDxfId="13"/>
    <tableColumn id="13" xr3:uid="{2B70F233-5F4D-4DF9-9C9E-66934BF21A4B}" name="-95 % Cnf.Limt2" dataDxfId="12"/>
    <tableColumn id="14" xr3:uid="{0CF7FD70-CE89-40B3-8FF0-B8EC29496BF3}" name="+95 % Cnf.Limt3" dataDxfId="11"/>
    <tableColumn id="10" xr3:uid="{DB7CC09A-1A7A-4045-AEF4-7BE0481F4E7D}" name="Interference" dataDxfId="10"/>
    <tableColumn id="21" xr3:uid="{E65E5679-BFAF-40D4-A9D2-D0808B770DDD}" name="Pareto Chart" dataDxfId="9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7F8C92C-C85A-41C2-9BBC-25EE887E0E27}" name="Tabla246" displayName="Tabla246" ref="B4:H194" totalsRowShown="0" headerRowDxfId="8" dataDxfId="7">
  <autoFilter ref="B4:H194" xr:uid="{43AEAE6F-9F98-4CEC-B04A-FC24B6EEFE89}"/>
  <tableColumns count="7">
    <tableColumn id="1" xr3:uid="{4B61850E-F7F8-498A-8F5A-2A57159FF0AF}" name="Columna1" dataDxfId="6"/>
    <tableColumn id="2" xr3:uid="{5C8E332F-FC69-47B7-8B14-8C928946A8C2}" name="Regression coefficient " dataDxfId="5"/>
    <tableColumn id="3" xr3:uid="{AD896D21-46AA-47BD-9075-47B6B73F6B58}" name="Std.Err." dataDxfId="4"/>
    <tableColumn id="4" xr3:uid="{3DBD5718-AE33-4875-AD01-C0DA4E661B7D}" name="t(8)" dataDxfId="3"/>
    <tableColumn id="5" xr3:uid="{451FB5DF-1F87-4A34-97B6-2927C2DCB06A}" name="p" dataDxfId="2"/>
    <tableColumn id="6" xr3:uid="{AFE17109-925A-4FFD-893B-87764CDA65F7}" name="-95 % Cnf.Limt" dataDxfId="1"/>
    <tableColumn id="7" xr3:uid="{9B7CFC8F-6DA9-4E68-9A54-74DF27475A0F}" name="+95 % Cnf.Limt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A8C1F-92DA-407C-B292-0FC2CD30F574}">
  <dimension ref="C3:O14"/>
  <sheetViews>
    <sheetView topLeftCell="A7" workbookViewId="0">
      <selection activeCell="C3" sqref="C3:M3"/>
    </sheetView>
  </sheetViews>
  <sheetFormatPr baseColWidth="10" defaultRowHeight="15" x14ac:dyDescent="0.25"/>
  <cols>
    <col min="4" max="4" width="6.7109375" customWidth="1"/>
    <col min="14" max="14" width="10.7109375" customWidth="1"/>
    <col min="15" max="15" width="11.7109375" hidden="1" customWidth="1"/>
  </cols>
  <sheetData>
    <row r="3" spans="3:13" ht="20.25" x14ac:dyDescent="0.25">
      <c r="C3" s="54" t="s">
        <v>294</v>
      </c>
      <c r="D3" s="54"/>
      <c r="E3" s="54"/>
      <c r="F3" s="54"/>
      <c r="G3" s="54"/>
      <c r="H3" s="54"/>
      <c r="I3" s="54"/>
      <c r="J3" s="54"/>
      <c r="K3" s="54"/>
      <c r="L3" s="54"/>
      <c r="M3" s="54"/>
    </row>
    <row r="4" spans="3:13" ht="18.75" x14ac:dyDescent="0.25">
      <c r="C4" s="55" t="s">
        <v>247</v>
      </c>
      <c r="D4" s="55"/>
      <c r="E4" s="55"/>
      <c r="F4" s="55"/>
      <c r="G4" s="55"/>
      <c r="H4" s="55"/>
      <c r="I4" s="55"/>
      <c r="J4" s="55"/>
      <c r="K4" s="55"/>
      <c r="L4" s="55"/>
      <c r="M4" s="55"/>
    </row>
    <row r="6" spans="3:13" ht="22.7" customHeight="1" x14ac:dyDescent="0.25">
      <c r="C6" t="s">
        <v>248</v>
      </c>
    </row>
    <row r="9" spans="3:13" x14ac:dyDescent="0.25">
      <c r="F9" s="27" t="s">
        <v>252</v>
      </c>
    </row>
    <row r="11" spans="3:13" ht="32.450000000000003" customHeight="1" x14ac:dyDescent="0.25">
      <c r="G11" s="28" t="s">
        <v>249</v>
      </c>
    </row>
    <row r="12" spans="3:13" ht="32.450000000000003" customHeight="1" x14ac:dyDescent="0.25">
      <c r="G12" s="28" t="s">
        <v>250</v>
      </c>
    </row>
    <row r="13" spans="3:13" ht="32.450000000000003" customHeight="1" x14ac:dyDescent="0.25">
      <c r="G13" s="28" t="s">
        <v>251</v>
      </c>
    </row>
    <row r="14" spans="3:13" ht="32.450000000000003" customHeight="1" x14ac:dyDescent="0.25">
      <c r="G14" s="28" t="s">
        <v>267</v>
      </c>
    </row>
  </sheetData>
  <sheetProtection autoFilter="0"/>
  <mergeCells count="2">
    <mergeCell ref="C3:M3"/>
    <mergeCell ref="C4:M4"/>
  </mergeCells>
  <phoneticPr fontId="1" type="noConversion"/>
  <hyperlinks>
    <hyperlink ref="G11" location="'Supplementary Table 1'!A1" display="Supplementary Table 1" xr:uid="{C6BFEA4E-6D3A-40C0-AA6A-7A73D9CB3B99}"/>
    <hyperlink ref="G13" location="'Supplementary Table 3'!A1" display="Supplementary Table 3" xr:uid="{E64CF946-BF01-422E-BC62-8EE8DA2F29BC}"/>
    <hyperlink ref="G14" location="'Supplementary Table 4'!A1" display="Supplementary Table 4" xr:uid="{03F08083-2F29-438B-A00E-4D47BB2B1DA2}"/>
    <hyperlink ref="G12" location="'Supplementary Table 2'!A1" display="Supplementary Table 2" xr:uid="{DD59B47F-4B17-4494-BADE-6A9FFBD695D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28293-6B52-4DAE-A451-82EE0B9538CE}">
  <dimension ref="B2:H13"/>
  <sheetViews>
    <sheetView showGridLines="0" showRowColHeaders="0" workbookViewId="0">
      <selection activeCell="E5" sqref="E5"/>
    </sheetView>
  </sheetViews>
  <sheetFormatPr baseColWidth="10" defaultRowHeight="15" x14ac:dyDescent="0.25"/>
  <cols>
    <col min="2" max="2" width="12.140625" customWidth="1"/>
    <col min="4" max="4" width="11.7109375" customWidth="1"/>
    <col min="6" max="6" width="11.7109375" customWidth="1"/>
  </cols>
  <sheetData>
    <row r="2" spans="2:8" x14ac:dyDescent="0.25">
      <c r="B2" s="9" t="s">
        <v>266</v>
      </c>
    </row>
    <row r="5" spans="2:8" ht="25.7" customHeight="1" x14ac:dyDescent="0.25">
      <c r="B5" s="34" t="s">
        <v>138</v>
      </c>
      <c r="C5" s="36" t="s">
        <v>263</v>
      </c>
      <c r="D5" s="36" t="s">
        <v>264</v>
      </c>
      <c r="E5" s="53" t="s">
        <v>268</v>
      </c>
      <c r="F5" s="36" t="s">
        <v>135</v>
      </c>
      <c r="G5" s="36" t="s">
        <v>258</v>
      </c>
      <c r="H5" s="36" t="s">
        <v>256</v>
      </c>
    </row>
    <row r="6" spans="2:8" x14ac:dyDescent="0.25">
      <c r="B6" s="40" t="s">
        <v>263</v>
      </c>
      <c r="C6" s="37"/>
      <c r="D6" s="38">
        <v>0.81545000000000001</v>
      </c>
      <c r="E6" s="38">
        <v>6.6935999999999997E-15</v>
      </c>
      <c r="F6" s="38">
        <v>7.1199000000000002E-3</v>
      </c>
      <c r="G6" s="38">
        <v>1.8961999999999999E-6</v>
      </c>
      <c r="H6" s="38">
        <v>5.7995999999999998E-5</v>
      </c>
    </row>
    <row r="7" spans="2:8" x14ac:dyDescent="0.25">
      <c r="B7" s="40" t="s">
        <v>264</v>
      </c>
      <c r="C7" s="39">
        <v>5.2810000000000003E-2</v>
      </c>
      <c r="D7" s="37"/>
      <c r="E7" s="38">
        <v>0.54952000000000001</v>
      </c>
      <c r="F7" s="38">
        <v>4.2278999999999997E-2</v>
      </c>
      <c r="G7" s="38">
        <v>0.14588000000000001</v>
      </c>
      <c r="H7" s="38">
        <v>5.0053E-2</v>
      </c>
    </row>
    <row r="8" spans="2:8" x14ac:dyDescent="0.25">
      <c r="B8" s="40" t="s">
        <v>4</v>
      </c>
      <c r="C8" s="39">
        <v>0.97704000000000002</v>
      </c>
      <c r="D8" s="39">
        <v>-0.13488</v>
      </c>
      <c r="E8" s="37"/>
      <c r="F8" s="38">
        <v>5.3233000000000004E-3</v>
      </c>
      <c r="G8" s="38">
        <v>3.1523000000000003E-5</v>
      </c>
      <c r="H8" s="38">
        <v>8.6257E-4</v>
      </c>
    </row>
    <row r="9" spans="2:8" x14ac:dyDescent="0.25">
      <c r="B9" s="40" t="s">
        <v>135</v>
      </c>
      <c r="C9" s="39">
        <v>0.55672999999999995</v>
      </c>
      <c r="D9" s="39">
        <v>-0.43645</v>
      </c>
      <c r="E9" s="39">
        <v>0.57289000000000001</v>
      </c>
      <c r="F9" s="37"/>
      <c r="G9" s="38">
        <v>7.7246999999999996E-2</v>
      </c>
      <c r="H9" s="38">
        <v>0.13422999999999999</v>
      </c>
    </row>
    <row r="10" spans="2:8" x14ac:dyDescent="0.25">
      <c r="B10" s="40" t="s">
        <v>258</v>
      </c>
      <c r="C10" s="39">
        <v>0.82869999999999999</v>
      </c>
      <c r="D10" s="39">
        <v>0.32051000000000002</v>
      </c>
      <c r="E10" s="39">
        <v>0.76673000000000002</v>
      </c>
      <c r="F10" s="39">
        <v>0.38451000000000002</v>
      </c>
      <c r="G10" s="37"/>
      <c r="H10" s="38">
        <v>1.5487E-10</v>
      </c>
    </row>
    <row r="11" spans="2:8" x14ac:dyDescent="0.25">
      <c r="B11" s="40" t="s">
        <v>256</v>
      </c>
      <c r="C11" s="39">
        <v>0.75019999999999998</v>
      </c>
      <c r="D11" s="39">
        <v>0.42263000000000001</v>
      </c>
      <c r="E11" s="39">
        <v>0.65847</v>
      </c>
      <c r="F11" s="39">
        <v>0.32952999999999999</v>
      </c>
      <c r="G11" s="39">
        <v>0.93618999999999997</v>
      </c>
      <c r="H11" s="37"/>
    </row>
    <row r="13" spans="2:8" x14ac:dyDescent="0.25">
      <c r="B13" s="35" t="s">
        <v>265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3E126-BF1A-4436-9A0C-B915C400EAC6}">
  <dimension ref="B2:S46"/>
  <sheetViews>
    <sheetView showGridLines="0" showRowColHeaders="0" workbookViewId="0">
      <selection activeCell="N42" sqref="N42"/>
    </sheetView>
  </sheetViews>
  <sheetFormatPr baseColWidth="10" defaultRowHeight="15" x14ac:dyDescent="0.25"/>
  <cols>
    <col min="1" max="1" width="6.7109375" customWidth="1"/>
    <col min="2" max="2" width="23.140625" customWidth="1"/>
  </cols>
  <sheetData>
    <row r="2" spans="2:10" x14ac:dyDescent="0.25">
      <c r="B2" s="41" t="s">
        <v>288</v>
      </c>
      <c r="C2" s="9"/>
      <c r="D2" s="9"/>
      <c r="E2" s="9"/>
      <c r="F2" s="9"/>
      <c r="G2" s="9"/>
      <c r="H2" s="9"/>
      <c r="I2" s="9"/>
      <c r="J2" s="9"/>
    </row>
    <row r="3" spans="2:10" x14ac:dyDescent="0.25">
      <c r="B3" s="9"/>
      <c r="C3" s="9"/>
      <c r="D3" s="9"/>
      <c r="E3" s="9"/>
      <c r="F3" s="9"/>
      <c r="G3" s="9"/>
      <c r="H3" s="9"/>
      <c r="I3" s="9"/>
      <c r="J3" s="9"/>
    </row>
    <row r="4" spans="2:10" ht="22.7" customHeight="1" x14ac:dyDescent="0.25">
      <c r="B4" s="10" t="s">
        <v>203</v>
      </c>
      <c r="C4" s="10" t="s">
        <v>153</v>
      </c>
      <c r="D4" s="10" t="s">
        <v>154</v>
      </c>
      <c r="E4" s="10" t="s">
        <v>155</v>
      </c>
      <c r="F4" s="10" t="s">
        <v>156</v>
      </c>
      <c r="G4" s="10" t="s">
        <v>157</v>
      </c>
      <c r="H4" s="10" t="s">
        <v>158</v>
      </c>
      <c r="I4" s="10" t="s">
        <v>159</v>
      </c>
      <c r="J4" s="10" t="s">
        <v>160</v>
      </c>
    </row>
    <row r="5" spans="2:10" x14ac:dyDescent="0.25">
      <c r="B5" s="10"/>
      <c r="C5" s="10"/>
      <c r="D5" s="10"/>
      <c r="E5" s="10"/>
      <c r="F5" s="10"/>
      <c r="G5" s="10"/>
      <c r="H5" s="10"/>
      <c r="I5" s="10"/>
      <c r="J5" s="10"/>
    </row>
    <row r="6" spans="2:10" x14ac:dyDescent="0.25">
      <c r="B6" s="10" t="s">
        <v>269</v>
      </c>
      <c r="C6" s="10" t="s">
        <v>13</v>
      </c>
      <c r="D6" s="10" t="s">
        <v>13</v>
      </c>
      <c r="E6" s="10" t="s">
        <v>13</v>
      </c>
      <c r="F6" s="10" t="s">
        <v>13</v>
      </c>
      <c r="G6" s="10" t="s">
        <v>13</v>
      </c>
      <c r="H6" s="10" t="s">
        <v>13</v>
      </c>
      <c r="I6" s="10" t="s">
        <v>13</v>
      </c>
      <c r="J6" s="10" t="s">
        <v>13</v>
      </c>
    </row>
    <row r="7" spans="2:10" x14ac:dyDescent="0.25">
      <c r="B7" s="10" t="s">
        <v>270</v>
      </c>
      <c r="C7" s="10" t="s">
        <v>102</v>
      </c>
      <c r="D7" s="10" t="s">
        <v>167</v>
      </c>
      <c r="E7" s="10" t="s">
        <v>99</v>
      </c>
      <c r="F7" s="10" t="s">
        <v>177</v>
      </c>
      <c r="G7" s="10" t="s">
        <v>181</v>
      </c>
      <c r="H7" s="10" t="s">
        <v>177</v>
      </c>
      <c r="I7" s="10" t="s">
        <v>103</v>
      </c>
      <c r="J7" s="10" t="s">
        <v>104</v>
      </c>
    </row>
    <row r="8" spans="2:10" x14ac:dyDescent="0.25">
      <c r="B8" s="10" t="s">
        <v>271</v>
      </c>
      <c r="C8" s="10" t="s">
        <v>162</v>
      </c>
      <c r="D8" s="10" t="s">
        <v>77</v>
      </c>
      <c r="E8" s="10" t="s">
        <v>78</v>
      </c>
      <c r="F8" s="10" t="s">
        <v>79</v>
      </c>
      <c r="G8" s="10" t="s">
        <v>182</v>
      </c>
      <c r="H8" s="10" t="s">
        <v>80</v>
      </c>
      <c r="I8" s="10" t="s">
        <v>81</v>
      </c>
      <c r="J8" s="10" t="s">
        <v>82</v>
      </c>
    </row>
    <row r="9" spans="2:10" x14ac:dyDescent="0.25">
      <c r="B9" s="10" t="s">
        <v>245</v>
      </c>
      <c r="C9" s="10" t="s">
        <v>83</v>
      </c>
      <c r="D9" s="10" t="s">
        <v>84</v>
      </c>
      <c r="E9" s="10" t="s">
        <v>85</v>
      </c>
      <c r="F9" s="10" t="s">
        <v>86</v>
      </c>
      <c r="G9" s="10" t="s">
        <v>87</v>
      </c>
      <c r="H9" s="10" t="s">
        <v>193</v>
      </c>
      <c r="I9" s="10" t="s">
        <v>88</v>
      </c>
      <c r="J9" s="10" t="s">
        <v>89</v>
      </c>
    </row>
    <row r="10" spans="2:10" x14ac:dyDescent="0.25">
      <c r="B10" s="10" t="s">
        <v>246</v>
      </c>
      <c r="C10" s="10" t="s">
        <v>90</v>
      </c>
      <c r="D10" s="10" t="s">
        <v>91</v>
      </c>
      <c r="E10" s="10" t="s">
        <v>173</v>
      </c>
      <c r="F10" s="10" t="s">
        <v>92</v>
      </c>
      <c r="G10" s="10" t="s">
        <v>93</v>
      </c>
      <c r="H10" s="10" t="s">
        <v>94</v>
      </c>
      <c r="I10" s="10" t="s">
        <v>95</v>
      </c>
      <c r="J10" s="10" t="s">
        <v>96</v>
      </c>
    </row>
    <row r="11" spans="2:10" x14ac:dyDescent="0.25">
      <c r="B11" s="10" t="s">
        <v>272</v>
      </c>
      <c r="C11" s="10" t="s">
        <v>97</v>
      </c>
      <c r="D11" s="10" t="s">
        <v>98</v>
      </c>
      <c r="E11" s="10" t="s">
        <v>13</v>
      </c>
      <c r="F11" s="10" t="s">
        <v>99</v>
      </c>
      <c r="G11" s="10" t="s">
        <v>183</v>
      </c>
      <c r="H11" s="10" t="s">
        <v>100</v>
      </c>
      <c r="I11" s="10" t="s">
        <v>194</v>
      </c>
      <c r="J11" s="10" t="s">
        <v>101</v>
      </c>
    </row>
    <row r="12" spans="2:10" x14ac:dyDescent="0.25">
      <c r="B12" s="10"/>
      <c r="C12" s="10"/>
      <c r="D12" s="10"/>
      <c r="E12" s="10"/>
      <c r="F12" s="10"/>
      <c r="G12" s="10"/>
      <c r="H12" s="10"/>
      <c r="I12" s="10"/>
      <c r="J12" s="10"/>
    </row>
    <row r="13" spans="2:10" x14ac:dyDescent="0.25">
      <c r="B13" s="10" t="s">
        <v>273</v>
      </c>
      <c r="C13" s="10" t="s">
        <v>163</v>
      </c>
      <c r="D13" s="10" t="s">
        <v>168</v>
      </c>
      <c r="E13" s="10" t="s">
        <v>38</v>
      </c>
      <c r="F13" s="10" t="s">
        <v>39</v>
      </c>
      <c r="G13" s="10" t="s">
        <v>40</v>
      </c>
      <c r="H13" s="10" t="s">
        <v>192</v>
      </c>
      <c r="I13" s="10" t="s">
        <v>41</v>
      </c>
      <c r="J13" s="9" t="s">
        <v>42</v>
      </c>
    </row>
    <row r="14" spans="2:10" x14ac:dyDescent="0.25">
      <c r="B14" s="11" t="s">
        <v>238</v>
      </c>
      <c r="C14" s="10" t="s">
        <v>14</v>
      </c>
      <c r="D14" s="10" t="s">
        <v>15</v>
      </c>
      <c r="E14" s="10" t="s">
        <v>174</v>
      </c>
      <c r="F14" s="10" t="s">
        <v>16</v>
      </c>
      <c r="G14" s="10" t="s">
        <v>17</v>
      </c>
      <c r="H14" s="10" t="s">
        <v>18</v>
      </c>
      <c r="I14" s="10" t="s">
        <v>19</v>
      </c>
      <c r="J14" s="9" t="s">
        <v>20</v>
      </c>
    </row>
    <row r="15" spans="2:10" x14ac:dyDescent="0.25">
      <c r="B15" s="11" t="s">
        <v>239</v>
      </c>
      <c r="C15" s="10" t="s">
        <v>164</v>
      </c>
      <c r="D15" s="10" t="s">
        <v>21</v>
      </c>
      <c r="E15" s="10" t="s">
        <v>22</v>
      </c>
      <c r="F15" s="10" t="s">
        <v>23</v>
      </c>
      <c r="G15" s="10" t="s">
        <v>24</v>
      </c>
      <c r="H15" s="10" t="s">
        <v>25</v>
      </c>
      <c r="I15" s="10" t="s">
        <v>26</v>
      </c>
      <c r="J15" s="9" t="s">
        <v>27</v>
      </c>
    </row>
    <row r="16" spans="2:10" x14ac:dyDescent="0.25">
      <c r="B16" s="11" t="s">
        <v>240</v>
      </c>
      <c r="C16" s="9" t="s">
        <v>28</v>
      </c>
      <c r="D16" s="10" t="s">
        <v>29</v>
      </c>
      <c r="E16" s="10" t="s">
        <v>30</v>
      </c>
      <c r="F16" s="10" t="s">
        <v>178</v>
      </c>
      <c r="G16" s="10" t="s">
        <v>31</v>
      </c>
      <c r="H16" s="10" t="s">
        <v>191</v>
      </c>
      <c r="I16" s="10" t="s">
        <v>32</v>
      </c>
      <c r="J16" s="10" t="s">
        <v>33</v>
      </c>
    </row>
    <row r="17" spans="2:19" x14ac:dyDescent="0.25">
      <c r="B17" s="11" t="s">
        <v>241</v>
      </c>
      <c r="C17" s="10" t="s">
        <v>13</v>
      </c>
      <c r="D17" s="10" t="s">
        <v>34</v>
      </c>
      <c r="E17" s="10" t="s">
        <v>175</v>
      </c>
      <c r="F17" s="10" t="s">
        <v>35</v>
      </c>
      <c r="G17" s="10" t="s">
        <v>184</v>
      </c>
      <c r="H17" s="10" t="s">
        <v>36</v>
      </c>
      <c r="I17" s="10" t="s">
        <v>37</v>
      </c>
      <c r="J17" s="9" t="s">
        <v>202</v>
      </c>
    </row>
    <row r="18" spans="2:19" x14ac:dyDescent="0.25">
      <c r="B18" s="10" t="s">
        <v>274</v>
      </c>
      <c r="C18" s="10" t="s">
        <v>56</v>
      </c>
      <c r="D18" s="10" t="s">
        <v>57</v>
      </c>
      <c r="E18" s="10" t="s">
        <v>58</v>
      </c>
      <c r="F18" s="10" t="s">
        <v>59</v>
      </c>
      <c r="G18" s="10" t="s">
        <v>60</v>
      </c>
      <c r="H18" s="10" t="s">
        <v>61</v>
      </c>
      <c r="I18" s="10" t="s">
        <v>62</v>
      </c>
      <c r="J18" s="10" t="s">
        <v>63</v>
      </c>
    </row>
    <row r="19" spans="2:19" x14ac:dyDescent="0.25">
      <c r="B19" s="10" t="s">
        <v>242</v>
      </c>
      <c r="C19" s="10" t="s">
        <v>43</v>
      </c>
      <c r="D19" s="10" t="s">
        <v>169</v>
      </c>
      <c r="E19" s="10" t="s">
        <v>44</v>
      </c>
      <c r="F19" s="10" t="s">
        <v>45</v>
      </c>
      <c r="G19" s="10" t="s">
        <v>46</v>
      </c>
      <c r="H19" s="10" t="s">
        <v>47</v>
      </c>
      <c r="I19" s="10" t="s">
        <v>48</v>
      </c>
      <c r="J19" s="9" t="s">
        <v>161</v>
      </c>
    </row>
    <row r="20" spans="2:19" x14ac:dyDescent="0.25">
      <c r="B20" s="10" t="s">
        <v>243</v>
      </c>
      <c r="C20" s="10" t="s">
        <v>49</v>
      </c>
      <c r="D20" s="10" t="s">
        <v>50</v>
      </c>
      <c r="E20" s="10" t="s">
        <v>51</v>
      </c>
      <c r="F20" s="10" t="s">
        <v>52</v>
      </c>
      <c r="G20" s="9" t="s">
        <v>53</v>
      </c>
      <c r="H20" s="10" t="s">
        <v>54</v>
      </c>
      <c r="I20" s="10" t="s">
        <v>195</v>
      </c>
      <c r="J20" s="10" t="s">
        <v>55</v>
      </c>
    </row>
    <row r="21" spans="2:19" x14ac:dyDescent="0.25">
      <c r="B21" s="10" t="s">
        <v>275</v>
      </c>
      <c r="C21" s="10" t="s">
        <v>13</v>
      </c>
      <c r="D21" s="10" t="s">
        <v>64</v>
      </c>
      <c r="E21" s="10" t="s">
        <v>65</v>
      </c>
      <c r="F21" s="10" t="s">
        <v>66</v>
      </c>
      <c r="G21" s="10" t="s">
        <v>67</v>
      </c>
      <c r="H21" s="10" t="s">
        <v>68</v>
      </c>
      <c r="I21" s="10" t="s">
        <v>196</v>
      </c>
      <c r="J21" s="10" t="s">
        <v>69</v>
      </c>
      <c r="M21" s="13"/>
      <c r="N21" s="13"/>
      <c r="O21" s="13"/>
      <c r="P21" s="13"/>
      <c r="Q21" s="13"/>
      <c r="R21" s="13"/>
      <c r="S21" s="13"/>
    </row>
    <row r="22" spans="2:19" x14ac:dyDescent="0.25">
      <c r="B22" s="10" t="s">
        <v>276</v>
      </c>
      <c r="C22" s="10" t="s">
        <v>70</v>
      </c>
      <c r="D22" s="10" t="s">
        <v>170</v>
      </c>
      <c r="E22" s="10" t="s">
        <v>71</v>
      </c>
      <c r="F22" s="10" t="s">
        <v>72</v>
      </c>
      <c r="G22" s="10" t="s">
        <v>73</v>
      </c>
      <c r="H22" s="10" t="s">
        <v>74</v>
      </c>
      <c r="I22" s="10" t="s">
        <v>75</v>
      </c>
      <c r="J22" s="10" t="s">
        <v>76</v>
      </c>
      <c r="M22" s="12"/>
    </row>
    <row r="23" spans="2:19" x14ac:dyDescent="0.25">
      <c r="B23" s="10"/>
      <c r="C23" s="10"/>
      <c r="D23" s="10"/>
      <c r="E23" s="10"/>
      <c r="F23" s="10"/>
      <c r="G23" s="10"/>
      <c r="H23" s="10"/>
      <c r="I23" s="10"/>
      <c r="J23" s="10"/>
    </row>
    <row r="24" spans="2:19" x14ac:dyDescent="0.25">
      <c r="B24" s="10" t="s">
        <v>277</v>
      </c>
      <c r="C24" s="10" t="s">
        <v>105</v>
      </c>
      <c r="D24" s="10" t="s">
        <v>106</v>
      </c>
      <c r="E24" s="10" t="s">
        <v>107</v>
      </c>
      <c r="F24" s="10" t="s">
        <v>108</v>
      </c>
      <c r="G24" s="10" t="s">
        <v>186</v>
      </c>
      <c r="H24" s="10" t="s">
        <v>187</v>
      </c>
      <c r="I24" s="10" t="s">
        <v>198</v>
      </c>
      <c r="J24" s="10" t="s">
        <v>109</v>
      </c>
    </row>
    <row r="25" spans="2:19" x14ac:dyDescent="0.25">
      <c r="B25" s="10" t="s">
        <v>278</v>
      </c>
      <c r="C25" s="10" t="s">
        <v>110</v>
      </c>
      <c r="D25" s="10" t="s">
        <v>171</v>
      </c>
      <c r="E25" s="10" t="s">
        <v>111</v>
      </c>
      <c r="F25" s="10" t="s">
        <v>179</v>
      </c>
      <c r="G25" s="10" t="s">
        <v>280</v>
      </c>
      <c r="H25" s="10" t="s">
        <v>112</v>
      </c>
      <c r="I25" s="10" t="s">
        <v>113</v>
      </c>
      <c r="J25" s="10" t="s">
        <v>114</v>
      </c>
    </row>
    <row r="26" spans="2:19" x14ac:dyDescent="0.25">
      <c r="B26" s="10" t="s">
        <v>279</v>
      </c>
      <c r="C26" s="10" t="s">
        <v>115</v>
      </c>
      <c r="D26" s="10" t="s">
        <v>116</v>
      </c>
      <c r="E26" s="10" t="s">
        <v>117</v>
      </c>
      <c r="F26" s="10" t="s">
        <v>118</v>
      </c>
      <c r="G26" s="10" t="s">
        <v>185</v>
      </c>
      <c r="H26" s="10" t="s">
        <v>119</v>
      </c>
      <c r="I26" s="10" t="s">
        <v>120</v>
      </c>
      <c r="J26" s="10" t="s">
        <v>201</v>
      </c>
      <c r="M26" s="12"/>
    </row>
    <row r="27" spans="2:19" x14ac:dyDescent="0.25">
      <c r="B27" s="51" t="s">
        <v>289</v>
      </c>
      <c r="C27" s="10" t="s">
        <v>165</v>
      </c>
      <c r="D27" s="10" t="s">
        <v>121</v>
      </c>
      <c r="E27" s="10" t="s">
        <v>122</v>
      </c>
      <c r="F27" s="10" t="s">
        <v>123</v>
      </c>
      <c r="G27" s="10" t="s">
        <v>124</v>
      </c>
      <c r="H27" s="10" t="s">
        <v>190</v>
      </c>
      <c r="I27" s="10" t="s">
        <v>197</v>
      </c>
      <c r="J27" s="10" t="s">
        <v>125</v>
      </c>
    </row>
    <row r="28" spans="2:19" x14ac:dyDescent="0.25">
      <c r="B28" s="51" t="s">
        <v>290</v>
      </c>
      <c r="C28" s="10" t="s">
        <v>126</v>
      </c>
      <c r="D28" s="10" t="s">
        <v>127</v>
      </c>
      <c r="E28" s="10" t="s">
        <v>128</v>
      </c>
      <c r="F28" s="10" t="s">
        <v>177</v>
      </c>
      <c r="G28" s="10" t="s">
        <v>129</v>
      </c>
      <c r="H28" s="10" t="s">
        <v>188</v>
      </c>
      <c r="I28" s="10" t="s">
        <v>130</v>
      </c>
      <c r="J28" s="10" t="s">
        <v>131</v>
      </c>
    </row>
    <row r="29" spans="2:19" x14ac:dyDescent="0.25">
      <c r="B29" s="51" t="s">
        <v>291</v>
      </c>
      <c r="C29" s="10" t="s">
        <v>166</v>
      </c>
      <c r="D29" s="10" t="s">
        <v>172</v>
      </c>
      <c r="E29" s="10" t="s">
        <v>12</v>
      </c>
      <c r="F29" s="10" t="s">
        <v>180</v>
      </c>
      <c r="G29" s="10" t="s">
        <v>177</v>
      </c>
      <c r="H29" s="10" t="s">
        <v>189</v>
      </c>
      <c r="I29" s="10" t="s">
        <v>106</v>
      </c>
      <c r="J29" s="10" t="s">
        <v>132</v>
      </c>
    </row>
    <row r="30" spans="2:19" x14ac:dyDescent="0.25">
      <c r="B30" s="10" t="s">
        <v>3</v>
      </c>
      <c r="C30" s="10" t="s">
        <v>133</v>
      </c>
      <c r="D30" s="10" t="s">
        <v>13</v>
      </c>
      <c r="E30" s="10" t="s">
        <v>176</v>
      </c>
      <c r="F30" s="10" t="s">
        <v>13</v>
      </c>
      <c r="G30" s="10" t="s">
        <v>134</v>
      </c>
      <c r="H30" s="10" t="s">
        <v>167</v>
      </c>
      <c r="I30" s="10" t="s">
        <v>199</v>
      </c>
      <c r="J30" s="10" t="s">
        <v>200</v>
      </c>
    </row>
    <row r="31" spans="2:19" x14ac:dyDescent="0.25">
      <c r="B31" s="10"/>
      <c r="C31" s="10"/>
      <c r="D31" s="10"/>
      <c r="E31" s="10"/>
      <c r="F31" s="10"/>
      <c r="G31" s="10"/>
      <c r="H31" s="10"/>
      <c r="I31" s="10"/>
      <c r="J31" s="10"/>
    </row>
    <row r="32" spans="2:19" x14ac:dyDescent="0.25">
      <c r="B32" s="10" t="s">
        <v>207</v>
      </c>
      <c r="C32" s="10"/>
      <c r="D32" s="10"/>
      <c r="E32" s="10"/>
      <c r="F32" s="10"/>
      <c r="G32" s="10"/>
      <c r="H32" s="10"/>
      <c r="I32" s="10"/>
      <c r="J32" s="10"/>
    </row>
    <row r="33" spans="2:10" ht="18.75" x14ac:dyDescent="0.3">
      <c r="B33" s="10" t="s">
        <v>211</v>
      </c>
      <c r="C33" s="10" t="s">
        <v>208</v>
      </c>
      <c r="D33" s="10">
        <v>1</v>
      </c>
      <c r="E33" s="10">
        <v>1</v>
      </c>
      <c r="F33" s="10">
        <v>1</v>
      </c>
      <c r="G33" s="10" t="s">
        <v>209</v>
      </c>
      <c r="H33" s="10">
        <v>2</v>
      </c>
      <c r="I33" s="10">
        <v>2</v>
      </c>
      <c r="J33" s="10">
        <v>2</v>
      </c>
    </row>
    <row r="34" spans="2:10" ht="16.5" x14ac:dyDescent="0.3">
      <c r="B34" s="10" t="s">
        <v>212</v>
      </c>
      <c r="C34" s="10">
        <v>80</v>
      </c>
      <c r="D34" s="10">
        <v>0</v>
      </c>
      <c r="E34" s="10">
        <v>80</v>
      </c>
      <c r="F34" s="10">
        <v>0</v>
      </c>
      <c r="G34" s="10">
        <v>0</v>
      </c>
      <c r="H34" s="10">
        <v>80</v>
      </c>
      <c r="I34" s="10">
        <v>0</v>
      </c>
      <c r="J34" s="10">
        <v>80</v>
      </c>
    </row>
    <row r="35" spans="2:10" ht="16.5" x14ac:dyDescent="0.3">
      <c r="B35" s="10" t="s">
        <v>213</v>
      </c>
      <c r="C35" s="10">
        <v>2</v>
      </c>
      <c r="D35" s="10">
        <v>7</v>
      </c>
      <c r="E35" s="10">
        <v>2</v>
      </c>
      <c r="F35" s="10">
        <v>7</v>
      </c>
      <c r="G35" s="10">
        <v>2</v>
      </c>
      <c r="H35" s="10">
        <v>7</v>
      </c>
      <c r="I35" s="10">
        <v>2</v>
      </c>
      <c r="J35" s="10">
        <v>7</v>
      </c>
    </row>
    <row r="36" spans="2:10" ht="16.5" x14ac:dyDescent="0.3">
      <c r="B36" s="10" t="s">
        <v>214</v>
      </c>
      <c r="C36" s="10">
        <v>200</v>
      </c>
      <c r="D36" s="10">
        <v>100</v>
      </c>
      <c r="E36" s="10">
        <v>100</v>
      </c>
      <c r="F36" s="10">
        <v>200</v>
      </c>
      <c r="G36" s="10">
        <v>200</v>
      </c>
      <c r="H36" s="10">
        <v>100</v>
      </c>
      <c r="I36" s="10">
        <v>100</v>
      </c>
      <c r="J36" s="10">
        <v>200</v>
      </c>
    </row>
    <row r="37" spans="2:10" ht="16.5" x14ac:dyDescent="0.3">
      <c r="B37" s="10" t="s">
        <v>215</v>
      </c>
      <c r="C37" s="10">
        <v>1</v>
      </c>
      <c r="D37" s="10">
        <v>1</v>
      </c>
      <c r="E37" s="10">
        <v>2</v>
      </c>
      <c r="F37" s="10">
        <v>2</v>
      </c>
      <c r="G37" s="10">
        <v>1</v>
      </c>
      <c r="H37" s="10">
        <v>1</v>
      </c>
      <c r="I37" s="10">
        <v>2</v>
      </c>
      <c r="J37" s="10">
        <v>2</v>
      </c>
    </row>
    <row r="38" spans="2:10" ht="16.5" x14ac:dyDescent="0.3">
      <c r="B38" s="10" t="s">
        <v>216</v>
      </c>
      <c r="C38" s="10">
        <v>12</v>
      </c>
      <c r="D38" s="10">
        <v>12</v>
      </c>
      <c r="E38" s="10">
        <v>2</v>
      </c>
      <c r="F38" s="10">
        <v>2</v>
      </c>
      <c r="G38" s="10">
        <v>2</v>
      </c>
      <c r="H38" s="10">
        <v>2</v>
      </c>
      <c r="I38" s="10">
        <v>12</v>
      </c>
      <c r="J38" s="10">
        <v>12</v>
      </c>
    </row>
    <row r="39" spans="2:10" ht="16.5" x14ac:dyDescent="0.3">
      <c r="B39" s="10" t="s">
        <v>217</v>
      </c>
      <c r="C39" s="10">
        <v>50</v>
      </c>
      <c r="D39" s="10">
        <v>100</v>
      </c>
      <c r="E39" s="10">
        <v>100</v>
      </c>
      <c r="F39" s="10">
        <v>50</v>
      </c>
      <c r="G39" s="10">
        <v>100</v>
      </c>
      <c r="H39" s="10">
        <v>50</v>
      </c>
      <c r="I39" s="10">
        <v>50</v>
      </c>
      <c r="J39" s="10">
        <v>100</v>
      </c>
    </row>
    <row r="41" spans="2:10" ht="15.75" x14ac:dyDescent="0.25">
      <c r="B41" s="52" t="s">
        <v>292</v>
      </c>
    </row>
    <row r="42" spans="2:10" ht="15.75" x14ac:dyDescent="0.25">
      <c r="B42" s="52" t="s">
        <v>293</v>
      </c>
    </row>
    <row r="43" spans="2:10" ht="18.75" x14ac:dyDescent="0.35">
      <c r="B43" s="14" t="s">
        <v>210</v>
      </c>
    </row>
    <row r="44" spans="2:10" x14ac:dyDescent="0.25">
      <c r="B44" s="14" t="s">
        <v>244</v>
      </c>
    </row>
    <row r="45" spans="2:10" x14ac:dyDescent="0.25">
      <c r="B45" s="14" t="s">
        <v>282</v>
      </c>
    </row>
    <row r="46" spans="2:10" ht="15.75" x14ac:dyDescent="0.25">
      <c r="B46" s="42" t="s">
        <v>281</v>
      </c>
    </row>
  </sheetData>
  <sheetProtection autoFilter="0"/>
  <sortState xmlns:xlrd2="http://schemas.microsoft.com/office/spreadsheetml/2017/richdata2" ref="J10:K36">
    <sortCondition ref="J6:J36"/>
  </sortState>
  <phoneticPr fontId="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CBFF2-0A65-4D95-BE32-8017D9AD697A}">
  <dimension ref="B2:T198"/>
  <sheetViews>
    <sheetView showGridLines="0" zoomScaleNormal="100" workbookViewId="0">
      <selection activeCell="B198" sqref="B198"/>
    </sheetView>
  </sheetViews>
  <sheetFormatPr baseColWidth="10" defaultRowHeight="15.75" x14ac:dyDescent="0.25"/>
  <cols>
    <col min="2" max="2" width="25" style="8" bestFit="1" customWidth="1"/>
    <col min="3" max="3" width="23.85546875" style="4" customWidth="1"/>
    <col min="4" max="7" width="11.7109375" style="5" customWidth="1"/>
    <col min="9" max="9" width="11.7109375" style="5" customWidth="1"/>
    <col min="15" max="20" width="11.7109375" style="5" customWidth="1"/>
  </cols>
  <sheetData>
    <row r="2" spans="2:20" ht="18" x14ac:dyDescent="0.25">
      <c r="B2" s="8" t="s">
        <v>286</v>
      </c>
    </row>
    <row r="4" spans="2:20" x14ac:dyDescent="0.25">
      <c r="B4" s="43" t="s">
        <v>254</v>
      </c>
      <c r="C4" s="44" t="s">
        <v>253</v>
      </c>
      <c r="D4" s="45" t="s">
        <v>139</v>
      </c>
      <c r="E4" s="45" t="s">
        <v>7</v>
      </c>
      <c r="F4" s="45" t="s">
        <v>8</v>
      </c>
      <c r="G4" s="45" t="s">
        <v>9</v>
      </c>
      <c r="H4" s="46" t="s">
        <v>141</v>
      </c>
      <c r="I4" s="46" t="s">
        <v>140</v>
      </c>
      <c r="J4" s="46" t="s">
        <v>145</v>
      </c>
      <c r="K4" s="46" t="s">
        <v>146</v>
      </c>
      <c r="L4" s="46" t="s">
        <v>147</v>
      </c>
      <c r="M4" s="46" t="s">
        <v>148</v>
      </c>
      <c r="N4" s="45" t="s">
        <v>143</v>
      </c>
      <c r="O4" s="45" t="s">
        <v>149</v>
      </c>
      <c r="P4"/>
      <c r="Q4"/>
      <c r="R4"/>
      <c r="S4"/>
      <c r="T4"/>
    </row>
    <row r="5" spans="2:20" x14ac:dyDescent="0.25">
      <c r="B5" s="8" t="s">
        <v>283</v>
      </c>
      <c r="C5" s="8" t="s">
        <v>226</v>
      </c>
      <c r="H5" s="5"/>
      <c r="J5" s="5"/>
      <c r="K5" s="5"/>
      <c r="L5" s="5"/>
      <c r="M5" s="5"/>
      <c r="N5" s="4"/>
      <c r="O5" s="3"/>
      <c r="P5"/>
      <c r="Q5"/>
      <c r="R5"/>
      <c r="S5"/>
      <c r="T5"/>
    </row>
    <row r="6" spans="2:20" x14ac:dyDescent="0.25">
      <c r="C6" s="8"/>
      <c r="H6" s="5"/>
      <c r="J6" s="5"/>
      <c r="K6" s="5"/>
      <c r="L6" s="5"/>
      <c r="M6" s="5"/>
      <c r="N6" s="4"/>
      <c r="O6" s="3"/>
      <c r="P6"/>
      <c r="Q6"/>
      <c r="R6"/>
      <c r="S6"/>
      <c r="T6"/>
    </row>
    <row r="7" spans="2:20" x14ac:dyDescent="0.25">
      <c r="C7" s="8" t="s">
        <v>10</v>
      </c>
      <c r="D7" s="1">
        <v>121.71036212374713</v>
      </c>
      <c r="E7" s="1">
        <v>1.1084765567964956</v>
      </c>
      <c r="F7" s="1">
        <v>109.79967179052561</v>
      </c>
      <c r="G7" s="6">
        <v>5.2889880066935112E-14</v>
      </c>
      <c r="H7" s="1">
        <v>119.15421059942086</v>
      </c>
      <c r="I7" s="1">
        <v>124.2665136480734</v>
      </c>
      <c r="J7" s="1">
        <v>121.71036212374713</v>
      </c>
      <c r="K7" s="1">
        <v>1.1084765567964956</v>
      </c>
      <c r="L7" s="1">
        <v>119.15421059942086</v>
      </c>
      <c r="M7" s="1">
        <v>124.2665136480734</v>
      </c>
      <c r="N7" s="4" t="s">
        <v>144</v>
      </c>
      <c r="O7" s="3" t="e" vm="1">
        <v>#VALUE!</v>
      </c>
      <c r="P7"/>
      <c r="Q7"/>
      <c r="R7"/>
      <c r="S7"/>
      <c r="T7"/>
    </row>
    <row r="8" spans="2:20" x14ac:dyDescent="0.25">
      <c r="C8" s="8" t="s">
        <v>220</v>
      </c>
      <c r="D8" s="1">
        <v>49.977985565669336</v>
      </c>
      <c r="E8" s="1">
        <v>2.2169531135929916</v>
      </c>
      <c r="F8" s="1">
        <v>22.543546482438035</v>
      </c>
      <c r="G8" s="6">
        <v>1.5871481321039527E-8</v>
      </c>
      <c r="H8" s="1">
        <v>44.865682517016808</v>
      </c>
      <c r="I8" s="1">
        <v>55.090288614321864</v>
      </c>
      <c r="J8" s="1">
        <v>24.988992782834668</v>
      </c>
      <c r="K8" s="1">
        <v>1.1084765567964958</v>
      </c>
      <c r="L8" s="1">
        <v>22.432841258508404</v>
      </c>
      <c r="M8" s="1">
        <v>27.545144307160932</v>
      </c>
      <c r="N8" s="4" t="s">
        <v>144</v>
      </c>
      <c r="O8" s="3"/>
      <c r="P8"/>
      <c r="Q8"/>
      <c r="R8"/>
      <c r="S8"/>
      <c r="T8"/>
    </row>
    <row r="9" spans="2:20" x14ac:dyDescent="0.25">
      <c r="C9" s="8" t="s">
        <v>219</v>
      </c>
      <c r="D9" s="1">
        <v>0.58179836076942237</v>
      </c>
      <c r="E9" s="1">
        <v>2.2169531135929916</v>
      </c>
      <c r="F9" s="1">
        <v>0.2624315134146018</v>
      </c>
      <c r="G9" s="6">
        <v>0.79962016163191318</v>
      </c>
      <c r="H9" s="1">
        <v>-4.5305046878831075</v>
      </c>
      <c r="I9" s="1">
        <v>5.6941014094219522</v>
      </c>
      <c r="J9" s="1">
        <v>0.29089918038471119</v>
      </c>
      <c r="K9" s="1">
        <v>1.1084765567964958</v>
      </c>
      <c r="L9" s="1">
        <v>-2.2652523439415537</v>
      </c>
      <c r="M9" s="1">
        <v>2.8470507047109761</v>
      </c>
      <c r="N9" s="4"/>
      <c r="O9" s="3"/>
      <c r="P9"/>
      <c r="Q9"/>
      <c r="R9"/>
      <c r="S9"/>
      <c r="T9"/>
    </row>
    <row r="10" spans="2:20" x14ac:dyDescent="0.25">
      <c r="C10" s="8" t="s">
        <v>218</v>
      </c>
      <c r="D10" s="1">
        <v>5.9135300554396473</v>
      </c>
      <c r="E10" s="1">
        <v>2.2169531135929916</v>
      </c>
      <c r="F10" s="1">
        <v>2.6674132254676572</v>
      </c>
      <c r="G10" s="6">
        <v>2.8476227801131911E-2</v>
      </c>
      <c r="H10" s="1">
        <v>0.80122700678711745</v>
      </c>
      <c r="I10" s="1">
        <v>11.025833104092177</v>
      </c>
      <c r="J10" s="1">
        <v>2.9567650277198236</v>
      </c>
      <c r="K10" s="1">
        <v>1.1084765567964958</v>
      </c>
      <c r="L10" s="1">
        <v>0.40061350339355872</v>
      </c>
      <c r="M10" s="1">
        <v>5.5129165520460885</v>
      </c>
      <c r="N10" s="4" t="s">
        <v>150</v>
      </c>
      <c r="O10" s="3"/>
      <c r="P10"/>
      <c r="Q10"/>
      <c r="R10"/>
      <c r="S10"/>
      <c r="T10"/>
    </row>
    <row r="11" spans="2:20" x14ac:dyDescent="0.25">
      <c r="C11" s="8" t="s">
        <v>221</v>
      </c>
      <c r="D11" s="1">
        <v>67.855975328451009</v>
      </c>
      <c r="E11" s="1">
        <v>2.2169531135929916</v>
      </c>
      <c r="F11" s="1">
        <v>30.60776293030283</v>
      </c>
      <c r="G11" s="6">
        <v>1.41016533215501E-9</v>
      </c>
      <c r="H11" s="1">
        <v>62.743672279798481</v>
      </c>
      <c r="I11" s="1">
        <v>72.968278377103545</v>
      </c>
      <c r="J11" s="1">
        <v>33.927987664225505</v>
      </c>
      <c r="K11" s="1">
        <v>1.1084765567964958</v>
      </c>
      <c r="L11" s="1">
        <v>31.371836139899241</v>
      </c>
      <c r="M11" s="1">
        <v>36.484139188551772</v>
      </c>
      <c r="N11" s="4" t="s">
        <v>144</v>
      </c>
      <c r="O11" s="3"/>
      <c r="P11"/>
      <c r="Q11"/>
      <c r="R11"/>
      <c r="S11"/>
      <c r="T11"/>
    </row>
    <row r="12" spans="2:20" x14ac:dyDescent="0.25">
      <c r="C12" s="8" t="s">
        <v>222</v>
      </c>
      <c r="D12" s="1">
        <v>25.702430342675616</v>
      </c>
      <c r="E12" s="1">
        <v>2.2169531135929916</v>
      </c>
      <c r="F12" s="1">
        <v>11.59358318634893</v>
      </c>
      <c r="G12" s="6">
        <v>2.7863871309983353E-6</v>
      </c>
      <c r="H12" s="1">
        <v>20.590127294023084</v>
      </c>
      <c r="I12" s="1">
        <v>30.814733391328147</v>
      </c>
      <c r="J12" s="1">
        <v>12.851215171337808</v>
      </c>
      <c r="K12" s="1">
        <v>1.1084765567964958</v>
      </c>
      <c r="L12" s="1">
        <v>10.295063647011542</v>
      </c>
      <c r="M12" s="1">
        <v>15.407366695664074</v>
      </c>
      <c r="N12" s="4" t="s">
        <v>144</v>
      </c>
      <c r="O12" s="3"/>
      <c r="P12"/>
      <c r="Q12"/>
      <c r="R12"/>
      <c r="S12"/>
      <c r="T12"/>
    </row>
    <row r="13" spans="2:20" x14ac:dyDescent="0.25">
      <c r="C13" s="8" t="s">
        <v>224</v>
      </c>
      <c r="D13" s="1">
        <v>-7.2348295404449443</v>
      </c>
      <c r="E13" s="1">
        <v>2.2169531135929916</v>
      </c>
      <c r="F13" s="1">
        <v>-3.2634111637659018</v>
      </c>
      <c r="G13" s="6">
        <v>1.1468629250547245E-2</v>
      </c>
      <c r="H13" s="1">
        <v>-12.347132589097473</v>
      </c>
      <c r="I13" s="1">
        <v>-2.1225264917924145</v>
      </c>
      <c r="J13" s="1">
        <v>-3.6174147702224722</v>
      </c>
      <c r="K13" s="1">
        <v>1.1084765567964958</v>
      </c>
      <c r="L13" s="1">
        <v>-6.1735662945487366</v>
      </c>
      <c r="M13" s="1">
        <v>-1.0612632458962072</v>
      </c>
      <c r="N13" s="4" t="s">
        <v>150</v>
      </c>
      <c r="O13" s="3"/>
      <c r="P13"/>
      <c r="Q13"/>
      <c r="R13"/>
      <c r="S13"/>
      <c r="T13"/>
    </row>
    <row r="14" spans="2:20" x14ac:dyDescent="0.25">
      <c r="C14" s="8" t="s">
        <v>223</v>
      </c>
      <c r="D14" s="1">
        <v>-8.2126359072333432</v>
      </c>
      <c r="E14" s="1">
        <v>2.2169531135929916</v>
      </c>
      <c r="F14" s="1">
        <v>-3.7044698225138437</v>
      </c>
      <c r="G14" s="6">
        <v>6.0038872175607327E-3</v>
      </c>
      <c r="H14" s="1">
        <v>-13.324938955885873</v>
      </c>
      <c r="I14" s="1">
        <v>-3.1003328585808134</v>
      </c>
      <c r="J14" s="1">
        <v>-4.1063179536166716</v>
      </c>
      <c r="K14" s="1">
        <v>1.1084765567964958</v>
      </c>
      <c r="L14" s="1">
        <v>-6.6624694779429365</v>
      </c>
      <c r="M14" s="1">
        <v>-1.5501664292904067</v>
      </c>
      <c r="N14" s="4" t="s">
        <v>151</v>
      </c>
      <c r="O14" s="3"/>
      <c r="P14"/>
      <c r="Q14"/>
      <c r="R14"/>
      <c r="S14"/>
      <c r="T14"/>
    </row>
    <row r="15" spans="2:20" x14ac:dyDescent="0.25">
      <c r="C15" s="8"/>
      <c r="D15" s="15"/>
      <c r="E15" s="15"/>
      <c r="F15" s="15"/>
      <c r="G15" s="16"/>
      <c r="H15" s="15"/>
      <c r="I15" s="15"/>
      <c r="J15" s="17"/>
      <c r="K15" s="17"/>
      <c r="L15" s="17"/>
      <c r="M15" s="17"/>
      <c r="N15" s="4"/>
      <c r="O15" s="3"/>
      <c r="P15"/>
      <c r="Q15"/>
      <c r="R15"/>
      <c r="S15"/>
      <c r="T15"/>
    </row>
    <row r="16" spans="2:20" x14ac:dyDescent="0.25">
      <c r="B16" s="8" t="s">
        <v>137</v>
      </c>
      <c r="C16" s="8" t="s">
        <v>225</v>
      </c>
      <c r="D16" s="15"/>
      <c r="E16" s="15"/>
      <c r="F16" s="15"/>
      <c r="G16" s="16"/>
      <c r="H16" s="15"/>
      <c r="I16" s="15"/>
      <c r="J16" s="17"/>
      <c r="K16" s="17"/>
      <c r="L16" s="17"/>
      <c r="M16" s="17"/>
      <c r="N16" s="4"/>
      <c r="O16" s="3"/>
      <c r="P16"/>
      <c r="Q16"/>
      <c r="R16"/>
      <c r="S16"/>
      <c r="T16"/>
    </row>
    <row r="17" spans="2:20" x14ac:dyDescent="0.25">
      <c r="C17" s="8"/>
      <c r="H17" s="5"/>
      <c r="J17" s="5"/>
      <c r="K17" s="5"/>
      <c r="L17" s="5"/>
      <c r="M17" s="5"/>
      <c r="N17" s="4"/>
      <c r="O17" s="3"/>
      <c r="P17"/>
      <c r="Q17"/>
      <c r="R17"/>
      <c r="S17"/>
      <c r="T17"/>
    </row>
    <row r="18" spans="2:20" x14ac:dyDescent="0.25">
      <c r="C18" s="8" t="s">
        <v>10</v>
      </c>
      <c r="D18" s="1">
        <v>11.243900490295809</v>
      </c>
      <c r="E18" s="1">
        <v>5.0393521786893526E-2</v>
      </c>
      <c r="F18" s="1">
        <v>223.1219428926706</v>
      </c>
      <c r="G18" s="6">
        <v>1.8223362999507723E-16</v>
      </c>
      <c r="H18" s="1">
        <v>11.127692820641515</v>
      </c>
      <c r="I18" s="1">
        <v>11.360108159950103</v>
      </c>
      <c r="J18" s="1">
        <v>11.243900490295809</v>
      </c>
      <c r="K18" s="1">
        <v>5.0393521786893526E-2</v>
      </c>
      <c r="L18" s="1">
        <v>11.127692820641515</v>
      </c>
      <c r="M18" s="1">
        <v>11.360108159950103</v>
      </c>
      <c r="N18" s="1" t="s">
        <v>144</v>
      </c>
      <c r="O18" s="3" t="e" vm="2">
        <v>#VALUE!</v>
      </c>
      <c r="P18"/>
      <c r="Q18"/>
      <c r="R18"/>
      <c r="S18"/>
      <c r="T18"/>
    </row>
    <row r="19" spans="2:20" x14ac:dyDescent="0.25">
      <c r="C19" s="8" t="s">
        <v>220</v>
      </c>
      <c r="D19" s="1">
        <v>5.4204514149029288</v>
      </c>
      <c r="E19" s="1">
        <v>0.10078704357378707</v>
      </c>
      <c r="F19" s="1">
        <v>53.781232415400396</v>
      </c>
      <c r="G19" s="6">
        <v>1.5843590739226913E-11</v>
      </c>
      <c r="H19" s="1">
        <v>5.18803607559434</v>
      </c>
      <c r="I19" s="1">
        <v>5.6528667542115176</v>
      </c>
      <c r="J19" s="1">
        <v>2.7102257074514644</v>
      </c>
      <c r="K19" s="1">
        <v>5.0393521786893533E-2</v>
      </c>
      <c r="L19" s="1">
        <v>2.59401803779717</v>
      </c>
      <c r="M19" s="1">
        <v>2.8264333771057588</v>
      </c>
      <c r="N19" s="1" t="s">
        <v>144</v>
      </c>
      <c r="O19" s="3"/>
      <c r="P19"/>
      <c r="Q19"/>
      <c r="R19"/>
      <c r="S19"/>
      <c r="T19"/>
    </row>
    <row r="20" spans="2:20" x14ac:dyDescent="0.25">
      <c r="C20" s="8" t="s">
        <v>219</v>
      </c>
      <c r="D20" s="1">
        <v>-1.1129253789702072</v>
      </c>
      <c r="E20" s="1">
        <v>0.10078704357378707</v>
      </c>
      <c r="F20" s="1">
        <v>-11.042345717338408</v>
      </c>
      <c r="G20" s="6">
        <v>4.0301488371440276E-6</v>
      </c>
      <c r="H20" s="1">
        <v>-1.3453407182787958</v>
      </c>
      <c r="I20" s="1">
        <v>-0.88051003966161856</v>
      </c>
      <c r="J20" s="1">
        <v>-0.55646268948510358</v>
      </c>
      <c r="K20" s="1">
        <v>5.0393521786893533E-2</v>
      </c>
      <c r="L20" s="1">
        <v>-0.67267035913939788</v>
      </c>
      <c r="M20" s="1">
        <v>-0.44025501983080928</v>
      </c>
      <c r="N20" s="1" t="s">
        <v>144</v>
      </c>
      <c r="O20" s="3"/>
      <c r="P20"/>
      <c r="Q20"/>
      <c r="R20"/>
      <c r="S20"/>
      <c r="T20"/>
    </row>
    <row r="21" spans="2:20" x14ac:dyDescent="0.25">
      <c r="C21" s="8" t="s">
        <v>218</v>
      </c>
      <c r="D21" s="1">
        <v>-4.9666806814627735</v>
      </c>
      <c r="E21" s="1">
        <v>0.10078704357378707</v>
      </c>
      <c r="F21" s="1">
        <v>-49.278959927290892</v>
      </c>
      <c r="G21" s="6">
        <v>3.1826109672113132E-11</v>
      </c>
      <c r="H21" s="1">
        <v>-5.1990960207713623</v>
      </c>
      <c r="I21" s="1">
        <v>-4.7342653421541847</v>
      </c>
      <c r="J21" s="1">
        <v>-2.4833403407313868</v>
      </c>
      <c r="K21" s="1">
        <v>5.0393521786893533E-2</v>
      </c>
      <c r="L21" s="1">
        <v>-2.5995480103856812</v>
      </c>
      <c r="M21" s="1">
        <v>-2.3671326710770924</v>
      </c>
      <c r="N21" s="1" t="s">
        <v>144</v>
      </c>
      <c r="O21" s="3"/>
      <c r="P21"/>
      <c r="Q21"/>
      <c r="R21"/>
      <c r="S21"/>
      <c r="T21"/>
    </row>
    <row r="22" spans="2:20" x14ac:dyDescent="0.25">
      <c r="C22" s="8" t="s">
        <v>221</v>
      </c>
      <c r="D22" s="1">
        <v>5.6240500694993338</v>
      </c>
      <c r="E22" s="1">
        <v>0.10078704357378707</v>
      </c>
      <c r="F22" s="1">
        <v>55.801319991908663</v>
      </c>
      <c r="G22" s="6">
        <v>1.180457752512433E-11</v>
      </c>
      <c r="H22" s="1">
        <v>5.391634730190745</v>
      </c>
      <c r="I22" s="1">
        <v>5.8564654088079227</v>
      </c>
      <c r="J22" s="1">
        <v>2.8120250347496669</v>
      </c>
      <c r="K22" s="1">
        <v>5.0393521786893533E-2</v>
      </c>
      <c r="L22" s="1">
        <v>2.6958173650953725</v>
      </c>
      <c r="M22" s="1">
        <v>2.9282327044039613</v>
      </c>
      <c r="N22" s="1" t="s">
        <v>144</v>
      </c>
      <c r="O22" s="3"/>
      <c r="P22"/>
      <c r="Q22"/>
      <c r="R22"/>
      <c r="S22"/>
      <c r="T22"/>
    </row>
    <row r="23" spans="2:20" x14ac:dyDescent="0.25">
      <c r="C23" s="8" t="s">
        <v>222</v>
      </c>
      <c r="D23" s="1">
        <v>-0.33869378335690609</v>
      </c>
      <c r="E23" s="1">
        <v>0.10078704357378707</v>
      </c>
      <c r="F23" s="1">
        <v>-3.3604893183412554</v>
      </c>
      <c r="G23" s="6">
        <v>9.9245783805889751E-3</v>
      </c>
      <c r="H23" s="1">
        <v>-0.57110912266549463</v>
      </c>
      <c r="I23" s="1">
        <v>-0.10627844404831754</v>
      </c>
      <c r="J23" s="1">
        <v>-0.16934689167845304</v>
      </c>
      <c r="K23" s="1">
        <v>5.0393521786893533E-2</v>
      </c>
      <c r="L23" s="1">
        <v>-0.28555456133274731</v>
      </c>
      <c r="M23" s="1">
        <v>-5.3139222024158772E-2</v>
      </c>
      <c r="N23" s="1" t="s">
        <v>144</v>
      </c>
      <c r="O23" s="3"/>
      <c r="P23"/>
      <c r="Q23"/>
      <c r="R23"/>
      <c r="S23"/>
      <c r="T23"/>
    </row>
    <row r="24" spans="2:20" x14ac:dyDescent="0.25">
      <c r="C24" s="8" t="s">
        <v>224</v>
      </c>
      <c r="D24" s="1">
        <v>3.4159698588045607E-2</v>
      </c>
      <c r="E24" s="1">
        <v>0.10078704357378707</v>
      </c>
      <c r="F24" s="1">
        <v>0.33892946331972718</v>
      </c>
      <c r="G24" s="6">
        <v>0.74338764005072755</v>
      </c>
      <c r="H24" s="1">
        <v>-0.19825564072054294</v>
      </c>
      <c r="I24" s="1">
        <v>0.26657503789663417</v>
      </c>
      <c r="J24" s="1">
        <v>1.7079849294022804E-2</v>
      </c>
      <c r="K24" s="1">
        <v>5.0393521786893533E-2</v>
      </c>
      <c r="L24" s="1">
        <v>-9.9127820360271471E-2</v>
      </c>
      <c r="M24" s="1">
        <v>0.13328751894831709</v>
      </c>
      <c r="N24" s="1"/>
      <c r="O24" s="3"/>
      <c r="P24"/>
      <c r="Q24"/>
      <c r="R24"/>
      <c r="S24"/>
      <c r="T24"/>
    </row>
    <row r="25" spans="2:20" x14ac:dyDescent="0.25">
      <c r="C25" s="8" t="s">
        <v>223</v>
      </c>
      <c r="D25" s="1">
        <v>-1.4907846206750373</v>
      </c>
      <c r="E25" s="1">
        <v>0.10078704357378707</v>
      </c>
      <c r="F25" s="1">
        <v>-14.791431198035102</v>
      </c>
      <c r="G25" s="6">
        <v>4.2950823270392163E-7</v>
      </c>
      <c r="H25" s="1">
        <v>-1.7231999599836259</v>
      </c>
      <c r="I25" s="1">
        <v>-1.2583692813664487</v>
      </c>
      <c r="J25" s="1">
        <v>-0.74539231033751863</v>
      </c>
      <c r="K25" s="1">
        <v>5.0393521786893533E-2</v>
      </c>
      <c r="L25" s="1">
        <v>-0.86159997999181293</v>
      </c>
      <c r="M25" s="1">
        <v>-0.62918464068322433</v>
      </c>
      <c r="N25" s="1" t="s">
        <v>144</v>
      </c>
      <c r="O25" s="3"/>
      <c r="P25"/>
      <c r="Q25"/>
      <c r="R25"/>
      <c r="S25"/>
      <c r="T25"/>
    </row>
    <row r="26" spans="2:20" x14ac:dyDescent="0.25">
      <c r="C26" s="8"/>
      <c r="H26" s="5"/>
      <c r="J26" s="5"/>
      <c r="K26" s="5"/>
      <c r="L26" s="5"/>
      <c r="M26" s="5"/>
      <c r="N26" s="4"/>
      <c r="O26" s="3"/>
      <c r="P26"/>
      <c r="Q26"/>
      <c r="R26"/>
      <c r="S26"/>
      <c r="T26"/>
    </row>
    <row r="27" spans="2:20" x14ac:dyDescent="0.25">
      <c r="B27" s="8" t="s">
        <v>268</v>
      </c>
      <c r="C27" s="8" t="s">
        <v>227</v>
      </c>
      <c r="H27" s="5"/>
      <c r="J27" s="5"/>
      <c r="K27" s="5"/>
      <c r="L27" s="5"/>
      <c r="M27" s="5"/>
      <c r="N27" s="4"/>
      <c r="O27" s="3"/>
      <c r="P27"/>
      <c r="Q27"/>
      <c r="R27"/>
      <c r="S27"/>
      <c r="T27"/>
    </row>
    <row r="28" spans="2:20" x14ac:dyDescent="0.25">
      <c r="C28" s="8"/>
      <c r="H28" s="5"/>
      <c r="J28" s="5"/>
      <c r="K28" s="5"/>
      <c r="L28" s="5"/>
      <c r="M28" s="5"/>
      <c r="N28" s="4"/>
      <c r="O28" s="3"/>
      <c r="P28"/>
      <c r="Q28"/>
      <c r="R28"/>
      <c r="S28"/>
      <c r="T28"/>
    </row>
    <row r="29" spans="2:20" x14ac:dyDescent="0.25">
      <c r="C29" s="8" t="s">
        <v>10</v>
      </c>
      <c r="D29" s="1">
        <v>100.0222417321126</v>
      </c>
      <c r="E29" s="1">
        <v>1.0327582742151091</v>
      </c>
      <c r="F29" s="1">
        <v>96.849615470889333</v>
      </c>
      <c r="G29" s="6">
        <v>1.4424538588826117E-13</v>
      </c>
      <c r="H29" s="1">
        <v>97.640696880568967</v>
      </c>
      <c r="I29" s="1">
        <v>102.40378658365624</v>
      </c>
      <c r="J29" s="1">
        <v>100.0222417321126</v>
      </c>
      <c r="K29" s="1">
        <v>1.0327582742151091</v>
      </c>
      <c r="L29" s="1">
        <v>97.640696880568967</v>
      </c>
      <c r="M29" s="1">
        <v>102.40378658365624</v>
      </c>
      <c r="N29" s="4" t="s">
        <v>144</v>
      </c>
      <c r="O29" s="3" t="e" vm="3">
        <v>#VALUE!</v>
      </c>
      <c r="P29"/>
      <c r="Q29"/>
      <c r="R29"/>
      <c r="S29"/>
      <c r="T29"/>
    </row>
    <row r="30" spans="2:20" x14ac:dyDescent="0.25">
      <c r="C30" s="8" t="s">
        <v>220</v>
      </c>
      <c r="D30" s="1">
        <v>42.633556628201084</v>
      </c>
      <c r="E30" s="1">
        <v>2.0655165484302187</v>
      </c>
      <c r="F30" s="1">
        <v>20.640626995025702</v>
      </c>
      <c r="G30" s="6">
        <v>3.1793941715682335E-8</v>
      </c>
      <c r="H30" s="1">
        <v>37.87046692511381</v>
      </c>
      <c r="I30" s="1">
        <v>47.396646331288359</v>
      </c>
      <c r="J30" s="1">
        <v>21.316778314100542</v>
      </c>
      <c r="K30" s="1">
        <v>1.0327582742151094</v>
      </c>
      <c r="L30" s="1">
        <v>18.935233462556905</v>
      </c>
      <c r="M30" s="1">
        <v>23.69832316564418</v>
      </c>
      <c r="N30" s="4" t="s">
        <v>144</v>
      </c>
      <c r="O30" s="3"/>
      <c r="P30"/>
      <c r="Q30"/>
      <c r="R30"/>
      <c r="S30"/>
      <c r="T30"/>
    </row>
    <row r="31" spans="2:20" x14ac:dyDescent="0.25">
      <c r="C31" s="8" t="s">
        <v>219</v>
      </c>
      <c r="D31" s="1">
        <v>0.10368428808712694</v>
      </c>
      <c r="E31" s="1">
        <v>2.0655165484302187</v>
      </c>
      <c r="F31" s="1">
        <v>5.0197752308460776E-2</v>
      </c>
      <c r="G31" s="6">
        <v>0.96119548793863041</v>
      </c>
      <c r="H31" s="1">
        <v>-4.6594054150001503</v>
      </c>
      <c r="I31" s="1">
        <v>4.8667739911744041</v>
      </c>
      <c r="J31" s="1">
        <v>5.1842144043563472E-2</v>
      </c>
      <c r="K31" s="1">
        <v>1.0327582742151094</v>
      </c>
      <c r="L31" s="1">
        <v>-2.3297027075000751</v>
      </c>
      <c r="M31" s="1">
        <v>2.4333869955872021</v>
      </c>
      <c r="N31" s="4"/>
      <c r="O31" s="3"/>
      <c r="P31"/>
      <c r="Q31"/>
      <c r="R31"/>
      <c r="S31"/>
      <c r="T31"/>
    </row>
    <row r="32" spans="2:20" x14ac:dyDescent="0.25">
      <c r="C32" s="8" t="s">
        <v>218</v>
      </c>
      <c r="D32" s="1">
        <v>15.421397040295837</v>
      </c>
      <c r="E32" s="1">
        <v>2.0655165484302187</v>
      </c>
      <c r="F32" s="1">
        <v>7.4661212721902492</v>
      </c>
      <c r="G32" s="6">
        <v>7.1539837604864137E-5</v>
      </c>
      <c r="H32" s="1">
        <v>10.658307337208559</v>
      </c>
      <c r="I32" s="1">
        <v>20.184486743383115</v>
      </c>
      <c r="J32" s="1">
        <v>7.7106985201479183</v>
      </c>
      <c r="K32" s="1">
        <v>1.0327582742151094</v>
      </c>
      <c r="L32" s="1">
        <v>5.3291536686042793</v>
      </c>
      <c r="M32" s="1">
        <v>10.092243371691557</v>
      </c>
      <c r="N32" s="4" t="s">
        <v>144</v>
      </c>
      <c r="O32" s="3"/>
      <c r="P32"/>
      <c r="Q32"/>
      <c r="R32"/>
      <c r="S32"/>
      <c r="T32"/>
    </row>
    <row r="33" spans="2:20" x14ac:dyDescent="0.25">
      <c r="C33" s="8" t="s">
        <v>221</v>
      </c>
      <c r="D33" s="1">
        <v>57.636530624691829</v>
      </c>
      <c r="E33" s="1">
        <v>2.0655165484302187</v>
      </c>
      <c r="F33" s="1">
        <v>27.904172769032172</v>
      </c>
      <c r="G33" s="6">
        <v>2.9368513404146156E-9</v>
      </c>
      <c r="H33" s="1">
        <v>52.873440921604555</v>
      </c>
      <c r="I33" s="1">
        <v>62.399620327779104</v>
      </c>
      <c r="J33" s="1">
        <v>28.818265312345915</v>
      </c>
      <c r="K33" s="1">
        <v>1.0327582742151094</v>
      </c>
      <c r="L33" s="1">
        <v>26.436720460802277</v>
      </c>
      <c r="M33" s="1">
        <v>31.199810163889552</v>
      </c>
      <c r="N33" s="4" t="s">
        <v>144</v>
      </c>
      <c r="O33" s="3"/>
      <c r="P33"/>
      <c r="Q33"/>
      <c r="R33"/>
      <c r="S33"/>
      <c r="T33"/>
    </row>
    <row r="34" spans="2:20" x14ac:dyDescent="0.25">
      <c r="C34" s="8" t="s">
        <v>222</v>
      </c>
      <c r="D34" s="1">
        <v>25.08782851827495</v>
      </c>
      <c r="E34" s="1">
        <v>2.0655165484302187</v>
      </c>
      <c r="F34" s="1">
        <v>12.146031237242598</v>
      </c>
      <c r="G34" s="6">
        <v>1.9549802322371478E-6</v>
      </c>
      <c r="H34" s="1">
        <v>20.324738815187672</v>
      </c>
      <c r="I34" s="1">
        <v>29.850918221362228</v>
      </c>
      <c r="J34" s="1">
        <v>12.543914259137475</v>
      </c>
      <c r="K34" s="1">
        <v>1.0327582742151094</v>
      </c>
      <c r="L34" s="1">
        <v>10.162369407593836</v>
      </c>
      <c r="M34" s="1">
        <v>14.925459110681114</v>
      </c>
      <c r="N34" s="4" t="s">
        <v>144</v>
      </c>
      <c r="O34" s="3"/>
      <c r="P34"/>
      <c r="Q34"/>
      <c r="R34"/>
      <c r="S34"/>
      <c r="T34"/>
    </row>
    <row r="35" spans="2:20" x14ac:dyDescent="0.25">
      <c r="C35" s="8" t="s">
        <v>224</v>
      </c>
      <c r="D35" s="1">
        <v>-7.776271738849692</v>
      </c>
      <c r="E35" s="1">
        <v>2.0655165484302187</v>
      </c>
      <c r="F35" s="1">
        <v>-3.7648072801738706</v>
      </c>
      <c r="G35" s="6">
        <v>5.5063542389818029E-3</v>
      </c>
      <c r="H35" s="1">
        <v>-12.539361441936968</v>
      </c>
      <c r="I35" s="1">
        <v>-3.0131820357624148</v>
      </c>
      <c r="J35" s="1">
        <v>-3.888135869424846</v>
      </c>
      <c r="K35" s="1">
        <v>1.0327582742151094</v>
      </c>
      <c r="L35" s="1">
        <v>-6.2696807209684842</v>
      </c>
      <c r="M35" s="1">
        <v>-1.5065910178812074</v>
      </c>
      <c r="N35" s="4" t="s">
        <v>144</v>
      </c>
      <c r="O35" s="3"/>
      <c r="P35"/>
      <c r="Q35"/>
      <c r="R35"/>
      <c r="S35"/>
      <c r="T35"/>
    </row>
    <row r="36" spans="2:20" x14ac:dyDescent="0.25">
      <c r="C36" s="8" t="s">
        <v>223</v>
      </c>
      <c r="D36" s="1">
        <v>-6.5487106694695409</v>
      </c>
      <c r="E36" s="1">
        <v>2.0655165484302187</v>
      </c>
      <c r="F36" s="1">
        <v>-3.1704953777526135</v>
      </c>
      <c r="G36" s="6">
        <v>1.3184810273014227E-2</v>
      </c>
      <c r="H36" s="1">
        <v>-11.311800372556817</v>
      </c>
      <c r="I36" s="1">
        <v>-1.7856209663822638</v>
      </c>
      <c r="J36" s="1">
        <v>-3.2743553347347705</v>
      </c>
      <c r="K36" s="1">
        <v>1.0327582742151094</v>
      </c>
      <c r="L36" s="1">
        <v>-5.6559001862784086</v>
      </c>
      <c r="M36" s="1">
        <v>-0.89281048319113188</v>
      </c>
      <c r="N36" s="4" t="s">
        <v>150</v>
      </c>
      <c r="O36" s="3"/>
      <c r="P36"/>
      <c r="Q36"/>
      <c r="R36"/>
      <c r="S36"/>
      <c r="T36"/>
    </row>
    <row r="37" spans="2:20" x14ac:dyDescent="0.25">
      <c r="C37" s="8"/>
      <c r="H37" s="5"/>
      <c r="J37" s="5"/>
      <c r="K37" s="5"/>
      <c r="L37" s="5"/>
      <c r="M37" s="5"/>
      <c r="N37" s="4"/>
      <c r="O37" s="3"/>
      <c r="P37"/>
      <c r="Q37"/>
      <c r="R37"/>
      <c r="S37"/>
      <c r="T37"/>
    </row>
    <row r="38" spans="2:20" x14ac:dyDescent="0.25">
      <c r="B38" s="8" t="s">
        <v>135</v>
      </c>
      <c r="C38" s="8" t="s">
        <v>228</v>
      </c>
      <c r="H38" s="5"/>
      <c r="J38" s="5"/>
      <c r="K38" s="5"/>
      <c r="L38" s="5"/>
      <c r="M38" s="5"/>
      <c r="N38" s="4"/>
      <c r="O38" s="3"/>
      <c r="P38"/>
      <c r="Q38"/>
      <c r="R38"/>
      <c r="S38"/>
      <c r="T38"/>
    </row>
    <row r="39" spans="2:20" x14ac:dyDescent="0.25">
      <c r="C39" s="8"/>
      <c r="H39" s="5"/>
      <c r="J39" s="5"/>
      <c r="K39" s="5"/>
      <c r="L39" s="5"/>
      <c r="M39" s="5"/>
      <c r="N39" s="4"/>
      <c r="O39" s="3"/>
      <c r="P39"/>
      <c r="Q39"/>
      <c r="R39"/>
      <c r="S39"/>
      <c r="T39"/>
    </row>
    <row r="40" spans="2:20" x14ac:dyDescent="0.25">
      <c r="C40" s="8" t="s">
        <v>10</v>
      </c>
      <c r="D40" s="1">
        <v>10.444219901338734</v>
      </c>
      <c r="E40" s="1">
        <v>0.10468279676292411</v>
      </c>
      <c r="F40" s="1">
        <v>99.770164958353519</v>
      </c>
      <c r="G40" s="6">
        <v>1.1375132035177457E-13</v>
      </c>
      <c r="H40" s="1">
        <v>10.202820939064233</v>
      </c>
      <c r="I40" s="1">
        <v>10.685618863613234</v>
      </c>
      <c r="J40" s="1">
        <v>10.444219901338734</v>
      </c>
      <c r="K40" s="1">
        <v>0.10468279676292411</v>
      </c>
      <c r="L40" s="1">
        <v>10.202820939064233</v>
      </c>
      <c r="M40" s="1">
        <v>10.685618863613234</v>
      </c>
      <c r="N40" s="4" t="s">
        <v>144</v>
      </c>
      <c r="O40" s="3" t="e" vm="4">
        <v>#VALUE!</v>
      </c>
      <c r="P40"/>
      <c r="Q40"/>
      <c r="R40"/>
      <c r="S40"/>
      <c r="T40"/>
    </row>
    <row r="41" spans="2:20" x14ac:dyDescent="0.25">
      <c r="C41" s="8" t="s">
        <v>220</v>
      </c>
      <c r="D41" s="1">
        <v>1.9239775225653308</v>
      </c>
      <c r="E41" s="1">
        <v>0.20936559352584824</v>
      </c>
      <c r="F41" s="1">
        <v>9.1895592306469247</v>
      </c>
      <c r="G41" s="6">
        <v>1.5894372276994581E-5</v>
      </c>
      <c r="H41" s="1">
        <v>1.4411795980163307</v>
      </c>
      <c r="I41" s="1">
        <v>2.406775447114331</v>
      </c>
      <c r="J41" s="1">
        <v>0.96198876128266542</v>
      </c>
      <c r="K41" s="1">
        <v>0.10468279676292412</v>
      </c>
      <c r="L41" s="1">
        <v>0.72058979900816533</v>
      </c>
      <c r="M41" s="1">
        <v>1.2033877235571655</v>
      </c>
      <c r="N41" s="4" t="s">
        <v>144</v>
      </c>
      <c r="O41" s="3"/>
      <c r="P41"/>
      <c r="Q41"/>
      <c r="R41"/>
      <c r="S41"/>
      <c r="T41"/>
    </row>
    <row r="42" spans="2:20" x14ac:dyDescent="0.25">
      <c r="C42" s="8" t="s">
        <v>219</v>
      </c>
      <c r="D42" s="1">
        <v>1.5910394516524917</v>
      </c>
      <c r="E42" s="1">
        <v>0.20936559352584824</v>
      </c>
      <c r="F42" s="1">
        <v>7.5993358070845689</v>
      </c>
      <c r="G42" s="6">
        <v>6.3088837165509688E-5</v>
      </c>
      <c r="H42" s="1">
        <v>1.1082415271034916</v>
      </c>
      <c r="I42" s="1">
        <v>2.0738373762014919</v>
      </c>
      <c r="J42" s="1">
        <v>0.79551972582624586</v>
      </c>
      <c r="K42" s="1">
        <v>0.10468279676292412</v>
      </c>
      <c r="L42" s="1">
        <v>0.55412076355174578</v>
      </c>
      <c r="M42" s="1">
        <v>1.0369186881007459</v>
      </c>
      <c r="N42" s="4" t="s">
        <v>144</v>
      </c>
      <c r="O42" s="3"/>
      <c r="P42"/>
      <c r="Q42"/>
      <c r="R42"/>
      <c r="S42"/>
      <c r="T42"/>
    </row>
    <row r="43" spans="2:20" x14ac:dyDescent="0.25">
      <c r="C43" s="8" t="s">
        <v>218</v>
      </c>
      <c r="D43" s="1">
        <v>-4.5411863033934097</v>
      </c>
      <c r="E43" s="1">
        <v>0.20936559352584824</v>
      </c>
      <c r="F43" s="1">
        <v>-21.690222480766668</v>
      </c>
      <c r="G43" s="6">
        <v>2.1514934615255686E-8</v>
      </c>
      <c r="H43" s="1">
        <v>-5.0239842279424103</v>
      </c>
      <c r="I43" s="1">
        <v>-4.0583883788444091</v>
      </c>
      <c r="J43" s="1">
        <v>-2.2705931516967048</v>
      </c>
      <c r="K43" s="1">
        <v>0.10468279676292412</v>
      </c>
      <c r="L43" s="1">
        <v>-2.5119921139712051</v>
      </c>
      <c r="M43" s="1">
        <v>-2.0291941894222045</v>
      </c>
      <c r="N43" s="4" t="s">
        <v>144</v>
      </c>
      <c r="O43" s="3"/>
      <c r="P43"/>
      <c r="Q43"/>
      <c r="R43"/>
      <c r="S43"/>
      <c r="T43"/>
    </row>
    <row r="44" spans="2:20" x14ac:dyDescent="0.25">
      <c r="C44" s="8" t="s">
        <v>221</v>
      </c>
      <c r="D44" s="1">
        <v>4.5953946342598719</v>
      </c>
      <c r="E44" s="1">
        <v>0.20936559352584824</v>
      </c>
      <c r="F44" s="1">
        <v>21.949139573845621</v>
      </c>
      <c r="G44" s="6">
        <v>1.9594105756994341E-8</v>
      </c>
      <c r="H44" s="1">
        <v>4.1125967097108713</v>
      </c>
      <c r="I44" s="1">
        <v>5.0781925588088725</v>
      </c>
      <c r="J44" s="1">
        <v>2.297697317129936</v>
      </c>
      <c r="K44" s="1">
        <v>0.10468279676292412</v>
      </c>
      <c r="L44" s="1">
        <v>2.0562983548554357</v>
      </c>
      <c r="M44" s="1">
        <v>2.5390962794044363</v>
      </c>
      <c r="N44" s="4" t="s">
        <v>144</v>
      </c>
      <c r="O44" s="3"/>
      <c r="P44"/>
      <c r="Q44"/>
      <c r="R44"/>
      <c r="S44"/>
      <c r="T44"/>
    </row>
    <row r="45" spans="2:20" x14ac:dyDescent="0.25">
      <c r="C45" s="8" t="s">
        <v>222</v>
      </c>
      <c r="D45" s="1">
        <v>0.95329560775754973</v>
      </c>
      <c r="E45" s="1">
        <v>0.20936559352584824</v>
      </c>
      <c r="F45" s="1">
        <v>4.5532582106899815</v>
      </c>
      <c r="G45" s="6">
        <v>1.8663655628611514E-3</v>
      </c>
      <c r="H45" s="1">
        <v>0.47049768320854951</v>
      </c>
      <c r="I45" s="1">
        <v>1.43609353230655</v>
      </c>
      <c r="J45" s="1">
        <v>0.47664780387877487</v>
      </c>
      <c r="K45" s="1">
        <v>0.10468279676292412</v>
      </c>
      <c r="L45" s="1">
        <v>0.23524884160427476</v>
      </c>
      <c r="M45" s="1">
        <v>0.71804676615327501</v>
      </c>
      <c r="N45" s="4" t="s">
        <v>151</v>
      </c>
      <c r="O45" s="3"/>
      <c r="P45"/>
      <c r="Q45"/>
      <c r="R45"/>
      <c r="S45"/>
      <c r="T45"/>
    </row>
    <row r="46" spans="2:20" x14ac:dyDescent="0.25">
      <c r="C46" s="8" t="s">
        <v>224</v>
      </c>
      <c r="D46" s="1">
        <v>0.50728249981670448</v>
      </c>
      <c r="E46" s="1">
        <v>0.20936559352584824</v>
      </c>
      <c r="F46" s="1">
        <v>2.4229506447250868</v>
      </c>
      <c r="G46" s="6">
        <v>4.1657874296905796E-2</v>
      </c>
      <c r="H46" s="1">
        <v>2.4484575267704256E-2</v>
      </c>
      <c r="I46" s="1">
        <v>0.99008042436570465</v>
      </c>
      <c r="J46" s="1">
        <v>0.25364124990835224</v>
      </c>
      <c r="K46" s="1">
        <v>0.10468279676292412</v>
      </c>
      <c r="L46" s="1">
        <v>1.2242287633852128E-2</v>
      </c>
      <c r="M46" s="1">
        <v>0.49504021218285232</v>
      </c>
      <c r="N46" s="4" t="s">
        <v>150</v>
      </c>
      <c r="O46" s="3"/>
      <c r="P46"/>
      <c r="Q46"/>
      <c r="R46"/>
      <c r="S46"/>
      <c r="T46"/>
    </row>
    <row r="47" spans="2:20" x14ac:dyDescent="0.25">
      <c r="C47" s="8" t="s">
        <v>223</v>
      </c>
      <c r="D47" s="1">
        <v>-0.17314061708877015</v>
      </c>
      <c r="E47" s="1">
        <v>0.20936559352584824</v>
      </c>
      <c r="F47" s="1">
        <v>-0.82697741387671819</v>
      </c>
      <c r="G47" s="6">
        <v>0.432222573471159</v>
      </c>
      <c r="H47" s="1">
        <v>-0.65593854163777032</v>
      </c>
      <c r="I47" s="1">
        <v>0.30965730746023007</v>
      </c>
      <c r="J47" s="1">
        <v>-8.6570308544385077E-2</v>
      </c>
      <c r="K47" s="1">
        <v>0.10468279676292412</v>
      </c>
      <c r="L47" s="1">
        <v>-0.32796927081888516</v>
      </c>
      <c r="M47" s="1">
        <v>0.15482865373011503</v>
      </c>
      <c r="N47" s="4"/>
      <c r="O47" s="3"/>
      <c r="P47"/>
      <c r="Q47"/>
      <c r="R47"/>
      <c r="S47"/>
      <c r="T47"/>
    </row>
    <row r="48" spans="2:20" x14ac:dyDescent="0.25">
      <c r="C48" s="8"/>
      <c r="H48" s="5"/>
      <c r="J48" s="5"/>
      <c r="K48" s="5"/>
      <c r="L48" s="5"/>
      <c r="M48" s="5"/>
      <c r="N48" s="4"/>
      <c r="O48" s="3"/>
      <c r="P48"/>
      <c r="Q48"/>
      <c r="R48"/>
      <c r="S48"/>
      <c r="T48"/>
    </row>
    <row r="49" spans="2:20" x14ac:dyDescent="0.25">
      <c r="C49" s="8"/>
      <c r="H49" s="5"/>
      <c r="J49" s="5"/>
      <c r="K49" s="5"/>
      <c r="L49" s="5"/>
      <c r="M49" s="5"/>
      <c r="N49" s="4"/>
      <c r="O49" s="3"/>
      <c r="P49"/>
      <c r="Q49"/>
      <c r="R49"/>
      <c r="S49"/>
      <c r="T49"/>
    </row>
    <row r="50" spans="2:20" x14ac:dyDescent="0.25">
      <c r="B50" s="8" t="s">
        <v>0</v>
      </c>
      <c r="C50" s="8" t="s">
        <v>229</v>
      </c>
      <c r="H50" s="5"/>
      <c r="J50" s="5"/>
      <c r="K50" s="5"/>
      <c r="L50" s="5"/>
      <c r="M50" s="5"/>
      <c r="N50" s="4"/>
      <c r="O50" s="3"/>
      <c r="P50"/>
      <c r="Q50"/>
      <c r="R50"/>
      <c r="S50"/>
      <c r="T50"/>
    </row>
    <row r="51" spans="2:20" x14ac:dyDescent="0.25">
      <c r="B51" s="19"/>
      <c r="C51" s="8"/>
      <c r="H51" s="5"/>
      <c r="J51" s="5"/>
      <c r="K51" s="5"/>
      <c r="L51" s="5"/>
      <c r="M51" s="5"/>
      <c r="N51" s="4"/>
      <c r="O51" s="3"/>
      <c r="P51"/>
      <c r="Q51"/>
      <c r="R51"/>
      <c r="S51"/>
      <c r="T51"/>
    </row>
    <row r="52" spans="2:20" x14ac:dyDescent="0.25">
      <c r="C52" s="8" t="s">
        <v>10</v>
      </c>
      <c r="D52" s="1">
        <v>20.510093955693286</v>
      </c>
      <c r="E52" s="1">
        <v>0.2050399123718217</v>
      </c>
      <c r="F52" s="1">
        <v>100.02976356378873</v>
      </c>
      <c r="G52" s="6">
        <v>1.1141266478772096E-13</v>
      </c>
      <c r="H52" s="1">
        <v>20.037271069775297</v>
      </c>
      <c r="I52" s="1">
        <v>20.982916841611274</v>
      </c>
      <c r="J52" s="1">
        <v>20.510093955693286</v>
      </c>
      <c r="K52" s="1">
        <v>0.2050399123718217</v>
      </c>
      <c r="L52" s="1">
        <v>20.037271069775297</v>
      </c>
      <c r="M52" s="1">
        <v>20.982916841611274</v>
      </c>
      <c r="N52" s="4" t="s">
        <v>144</v>
      </c>
      <c r="O52" s="3" t="e" vm="5">
        <v>#VALUE!</v>
      </c>
      <c r="P52"/>
      <c r="Q52"/>
      <c r="R52"/>
      <c r="S52"/>
      <c r="T52"/>
    </row>
    <row r="53" spans="2:20" x14ac:dyDescent="0.25">
      <c r="C53" s="8" t="s">
        <v>220</v>
      </c>
      <c r="D53" s="1">
        <v>13.739105407446438</v>
      </c>
      <c r="E53" s="1">
        <v>0.41007982474364346</v>
      </c>
      <c r="F53" s="1">
        <v>33.503490243723348</v>
      </c>
      <c r="G53" s="6">
        <v>6.8769145985190171E-10</v>
      </c>
      <c r="H53" s="1">
        <v>12.793459635610457</v>
      </c>
      <c r="I53" s="1">
        <v>14.684751179282419</v>
      </c>
      <c r="J53" s="1">
        <v>6.8695527037232189</v>
      </c>
      <c r="K53" s="1">
        <v>0.20503991237182173</v>
      </c>
      <c r="L53" s="1">
        <v>6.3967298178052285</v>
      </c>
      <c r="M53" s="1">
        <v>7.3423755896412093</v>
      </c>
      <c r="N53" s="4" t="s">
        <v>144</v>
      </c>
      <c r="O53" s="3"/>
      <c r="P53"/>
      <c r="Q53"/>
      <c r="R53"/>
      <c r="S53"/>
      <c r="T53"/>
    </row>
    <row r="54" spans="2:20" x14ac:dyDescent="0.25">
      <c r="C54" s="8" t="s">
        <v>219</v>
      </c>
      <c r="D54" s="1">
        <v>-0.39461610974638722</v>
      </c>
      <c r="E54" s="1">
        <v>0.41007982474364346</v>
      </c>
      <c r="F54" s="1">
        <v>-0.96229096369975475</v>
      </c>
      <c r="G54" s="6">
        <v>0.36408373468450717</v>
      </c>
      <c r="H54" s="1">
        <v>-1.3402618815823673</v>
      </c>
      <c r="I54" s="1">
        <v>0.5510296620895927</v>
      </c>
      <c r="J54" s="1">
        <v>-0.19730805487319361</v>
      </c>
      <c r="K54" s="1">
        <v>0.20503991237182173</v>
      </c>
      <c r="L54" s="1">
        <v>-0.67013094079118363</v>
      </c>
      <c r="M54" s="1">
        <v>0.27551483104479635</v>
      </c>
      <c r="N54" s="4"/>
      <c r="O54" s="3"/>
      <c r="P54"/>
      <c r="Q54"/>
      <c r="R54"/>
      <c r="S54"/>
      <c r="T54"/>
    </row>
    <row r="55" spans="2:20" x14ac:dyDescent="0.25">
      <c r="C55" s="8" t="s">
        <v>218</v>
      </c>
      <c r="D55" s="1">
        <v>4.8287473181110219</v>
      </c>
      <c r="E55" s="1">
        <v>0.41007982474364346</v>
      </c>
      <c r="F55" s="1">
        <v>11.775139928255813</v>
      </c>
      <c r="G55" s="6">
        <v>2.4759772354099358E-6</v>
      </c>
      <c r="H55" s="1">
        <v>3.883101546275042</v>
      </c>
      <c r="I55" s="1">
        <v>5.7743930899470017</v>
      </c>
      <c r="J55" s="1">
        <v>2.4143736590555109</v>
      </c>
      <c r="K55" s="1">
        <v>0.20503991237182173</v>
      </c>
      <c r="L55" s="1">
        <v>1.941550773137521</v>
      </c>
      <c r="M55" s="1">
        <v>2.8871965449735009</v>
      </c>
      <c r="N55" s="4" t="s">
        <v>144</v>
      </c>
      <c r="O55" s="3"/>
      <c r="P55"/>
      <c r="Q55"/>
      <c r="R55"/>
      <c r="S55"/>
      <c r="T55"/>
    </row>
    <row r="56" spans="2:20" x14ac:dyDescent="0.25">
      <c r="C56" s="8" t="s">
        <v>221</v>
      </c>
      <c r="D56" s="1">
        <v>12.068576232199362</v>
      </c>
      <c r="E56" s="1">
        <v>0.41007982474364346</v>
      </c>
      <c r="F56" s="1">
        <v>29.429821961477597</v>
      </c>
      <c r="G56" s="6">
        <v>1.9254887890233147E-9</v>
      </c>
      <c r="H56" s="1">
        <v>11.122930460363381</v>
      </c>
      <c r="I56" s="1">
        <v>13.014222004035343</v>
      </c>
      <c r="J56" s="1">
        <v>6.0342881160996811</v>
      </c>
      <c r="K56" s="1">
        <v>0.20503991237182173</v>
      </c>
      <c r="L56" s="1">
        <v>5.5614652301816907</v>
      </c>
      <c r="M56" s="1">
        <v>6.5071110020176715</v>
      </c>
      <c r="N56" s="4" t="s">
        <v>144</v>
      </c>
      <c r="O56" s="3"/>
      <c r="P56"/>
      <c r="Q56"/>
      <c r="R56"/>
      <c r="S56"/>
      <c r="T56"/>
    </row>
    <row r="57" spans="2:20" x14ac:dyDescent="0.25">
      <c r="C57" s="8" t="s">
        <v>222</v>
      </c>
      <c r="D57" s="1">
        <v>4.2864953408949127</v>
      </c>
      <c r="E57" s="1">
        <v>0.41007982474364346</v>
      </c>
      <c r="F57" s="1">
        <v>10.45283157632679</v>
      </c>
      <c r="G57" s="6">
        <v>6.0926073497592026E-6</v>
      </c>
      <c r="H57" s="1">
        <v>3.3408495690589328</v>
      </c>
      <c r="I57" s="1">
        <v>5.2321411127308926</v>
      </c>
      <c r="J57" s="1">
        <v>2.1432476704474563</v>
      </c>
      <c r="K57" s="1">
        <v>0.20503991237182173</v>
      </c>
      <c r="L57" s="1">
        <v>1.6704247845294664</v>
      </c>
      <c r="M57" s="1">
        <v>2.6160705563654463</v>
      </c>
      <c r="N57" s="4" t="s">
        <v>144</v>
      </c>
      <c r="O57" s="3"/>
      <c r="P57"/>
      <c r="Q57"/>
      <c r="R57"/>
      <c r="S57"/>
      <c r="T57"/>
    </row>
    <row r="58" spans="2:20" x14ac:dyDescent="0.25">
      <c r="C58" s="8" t="s">
        <v>224</v>
      </c>
      <c r="D58" s="1">
        <v>-0.79780340938516769</v>
      </c>
      <c r="E58" s="1">
        <v>0.41007982474364346</v>
      </c>
      <c r="F58" s="1">
        <v>-1.9454831992378681</v>
      </c>
      <c r="G58" s="6">
        <v>8.7601319484016199E-2</v>
      </c>
      <c r="H58" s="1">
        <v>-1.7434491812211477</v>
      </c>
      <c r="I58" s="1">
        <v>0.14784236245081228</v>
      </c>
      <c r="J58" s="1">
        <v>-0.39890170469258385</v>
      </c>
      <c r="K58" s="1">
        <v>0.20503991237182173</v>
      </c>
      <c r="L58" s="1">
        <v>-0.87172459061057384</v>
      </c>
      <c r="M58" s="1">
        <v>7.3921181225406141E-2</v>
      </c>
      <c r="N58" s="4"/>
      <c r="O58" s="3"/>
      <c r="P58"/>
      <c r="Q58"/>
      <c r="R58"/>
      <c r="S58"/>
      <c r="T58"/>
    </row>
    <row r="59" spans="2:20" x14ac:dyDescent="0.25">
      <c r="C59" s="8" t="s">
        <v>223</v>
      </c>
      <c r="D59" s="1">
        <v>-0.36119961138190698</v>
      </c>
      <c r="E59" s="1">
        <v>0.41007982474364346</v>
      </c>
      <c r="F59" s="1">
        <v>-0.88080317437637079</v>
      </c>
      <c r="G59" s="6">
        <v>0.40410846102832931</v>
      </c>
      <c r="H59" s="1">
        <v>-1.306845383217887</v>
      </c>
      <c r="I59" s="1">
        <v>0.58444616045407294</v>
      </c>
      <c r="J59" s="1">
        <v>-0.18059980569095349</v>
      </c>
      <c r="K59" s="1">
        <v>0.20503991237182173</v>
      </c>
      <c r="L59" s="1">
        <v>-0.65342269160894351</v>
      </c>
      <c r="M59" s="1">
        <v>0.29222308022703647</v>
      </c>
      <c r="N59" s="4"/>
      <c r="O59" s="3"/>
      <c r="P59"/>
      <c r="Q59"/>
      <c r="R59"/>
      <c r="S59"/>
      <c r="T59"/>
    </row>
    <row r="60" spans="2:20" x14ac:dyDescent="0.25">
      <c r="C60" s="8"/>
      <c r="H60" s="5"/>
      <c r="J60" s="5"/>
      <c r="K60" s="5"/>
      <c r="L60" s="5"/>
      <c r="M60" s="5"/>
      <c r="N60" s="4"/>
      <c r="O60" s="3"/>
      <c r="P60"/>
      <c r="Q60"/>
      <c r="R60"/>
      <c r="S60"/>
      <c r="T60"/>
    </row>
    <row r="61" spans="2:20" x14ac:dyDescent="0.25">
      <c r="B61" s="8" t="s">
        <v>11</v>
      </c>
      <c r="C61" s="8"/>
      <c r="H61" s="5"/>
      <c r="J61" s="5"/>
      <c r="K61" s="5"/>
      <c r="L61" s="5"/>
      <c r="M61" s="5"/>
      <c r="N61" s="4"/>
      <c r="O61" s="3"/>
      <c r="P61"/>
      <c r="Q61"/>
      <c r="R61"/>
      <c r="S61"/>
      <c r="T61"/>
    </row>
    <row r="62" spans="2:20" x14ac:dyDescent="0.25">
      <c r="C62" s="8"/>
      <c r="H62" s="5"/>
      <c r="J62" s="5"/>
      <c r="K62" s="5"/>
      <c r="L62" s="5"/>
      <c r="M62" s="5"/>
      <c r="N62" s="4"/>
      <c r="O62" s="3"/>
      <c r="P62"/>
      <c r="Q62"/>
      <c r="R62"/>
      <c r="S62"/>
      <c r="T62"/>
    </row>
    <row r="63" spans="2:20" x14ac:dyDescent="0.25">
      <c r="C63" s="8" t="s">
        <v>10</v>
      </c>
      <c r="D63" s="1">
        <v>24.349689402529837</v>
      </c>
      <c r="E63" s="1">
        <v>0.71100830269249582</v>
      </c>
      <c r="F63" s="1">
        <v>34.246701916589068</v>
      </c>
      <c r="G63" s="6">
        <v>5.7761587538498914E-10</v>
      </c>
      <c r="H63" s="1">
        <v>22.710101315986552</v>
      </c>
      <c r="I63" s="1">
        <v>25.989277489073121</v>
      </c>
      <c r="J63" s="1">
        <v>24.349689402529837</v>
      </c>
      <c r="K63" s="1">
        <v>0.71100830269249582</v>
      </c>
      <c r="L63" s="1">
        <v>22.710101315986552</v>
      </c>
      <c r="M63" s="1">
        <v>25.989277489073121</v>
      </c>
      <c r="N63" s="4" t="s">
        <v>144</v>
      </c>
      <c r="O63" s="2" t="e" vm="6">
        <v>#VALUE!</v>
      </c>
      <c r="P63"/>
      <c r="Q63"/>
      <c r="R63"/>
      <c r="S63"/>
      <c r="T63"/>
    </row>
    <row r="64" spans="2:20" x14ac:dyDescent="0.25">
      <c r="C64" s="8" t="s">
        <v>220</v>
      </c>
      <c r="D64" s="1">
        <v>7.1460879260778096</v>
      </c>
      <c r="E64" s="1">
        <v>1.4220166053849916</v>
      </c>
      <c r="F64" s="1">
        <v>5.0253196052820375</v>
      </c>
      <c r="G64" s="6">
        <v>1.0200930042604487E-3</v>
      </c>
      <c r="H64" s="1">
        <v>3.8669117529912431</v>
      </c>
      <c r="I64" s="1">
        <v>10.425264099164377</v>
      </c>
      <c r="J64" s="1">
        <v>3.5730439630389048</v>
      </c>
      <c r="K64" s="1">
        <v>0.71100830269249582</v>
      </c>
      <c r="L64" s="1">
        <v>1.9334558764956216</v>
      </c>
      <c r="M64" s="1">
        <v>5.2126320495821883</v>
      </c>
      <c r="N64" s="4" t="s">
        <v>151</v>
      </c>
      <c r="O64" s="2"/>
      <c r="P64"/>
      <c r="Q64"/>
      <c r="R64"/>
      <c r="S64"/>
      <c r="T64"/>
    </row>
    <row r="65" spans="2:20" x14ac:dyDescent="0.25">
      <c r="C65" s="8" t="s">
        <v>219</v>
      </c>
      <c r="D65" s="1">
        <v>4.405133467582341</v>
      </c>
      <c r="E65" s="1">
        <v>1.4220166053849916</v>
      </c>
      <c r="F65" s="1">
        <v>3.0978073328403299</v>
      </c>
      <c r="G65" s="6">
        <v>1.4714530951092484E-2</v>
      </c>
      <c r="H65" s="1">
        <v>1.1259572944957745</v>
      </c>
      <c r="I65" s="1">
        <v>7.6843096406689071</v>
      </c>
      <c r="J65" s="1">
        <v>2.2025667337911705</v>
      </c>
      <c r="K65" s="1">
        <v>0.71100830269249582</v>
      </c>
      <c r="L65" s="1">
        <v>0.56297864724788726</v>
      </c>
      <c r="M65" s="1">
        <v>3.8421548203344535</v>
      </c>
      <c r="N65" s="4" t="s">
        <v>150</v>
      </c>
      <c r="O65" s="2"/>
      <c r="P65"/>
      <c r="Q65"/>
      <c r="R65"/>
      <c r="S65"/>
      <c r="T65"/>
    </row>
    <row r="66" spans="2:20" x14ac:dyDescent="0.25">
      <c r="C66" s="8" t="s">
        <v>218</v>
      </c>
      <c r="D66" s="1">
        <v>-5.5910274469882397</v>
      </c>
      <c r="E66" s="1">
        <v>1.4220166053849916</v>
      </c>
      <c r="F66" s="1">
        <v>-3.9317596052083688</v>
      </c>
      <c r="G66" s="6">
        <v>4.3459222066819844E-3</v>
      </c>
      <c r="H66" s="1">
        <v>-8.8702036200748058</v>
      </c>
      <c r="I66" s="1">
        <v>-2.3118512739016732</v>
      </c>
      <c r="J66" s="1">
        <v>-2.7955137234941199</v>
      </c>
      <c r="K66" s="1">
        <v>0.71100830269249582</v>
      </c>
      <c r="L66" s="1">
        <v>-4.4351018100374029</v>
      </c>
      <c r="M66" s="1">
        <v>-1.1559256369508366</v>
      </c>
      <c r="N66" s="4" t="s">
        <v>151</v>
      </c>
      <c r="O66" s="2"/>
      <c r="P66"/>
      <c r="Q66"/>
      <c r="R66"/>
      <c r="S66"/>
      <c r="T66"/>
    </row>
    <row r="67" spans="2:20" x14ac:dyDescent="0.25">
      <c r="C67" s="8" t="s">
        <v>221</v>
      </c>
      <c r="D67" s="1">
        <v>9.6134849630980561</v>
      </c>
      <c r="E67" s="1">
        <v>1.4220166053849916</v>
      </c>
      <c r="F67" s="1">
        <v>6.7604590035679193</v>
      </c>
      <c r="G67" s="6">
        <v>1.435071961781426E-4</v>
      </c>
      <c r="H67" s="1">
        <v>6.3343087900114892</v>
      </c>
      <c r="I67" s="1">
        <v>12.892661136184623</v>
      </c>
      <c r="J67" s="1">
        <v>4.8067424815490281</v>
      </c>
      <c r="K67" s="1">
        <v>0.71100830269249582</v>
      </c>
      <c r="L67" s="1">
        <v>3.1671543950057446</v>
      </c>
      <c r="M67" s="1">
        <v>6.4463305680923115</v>
      </c>
      <c r="N67" s="4" t="s">
        <v>144</v>
      </c>
      <c r="O67" s="2"/>
      <c r="P67"/>
      <c r="Q67"/>
      <c r="R67"/>
      <c r="S67"/>
      <c r="T67"/>
    </row>
    <row r="68" spans="2:20" x14ac:dyDescent="0.25">
      <c r="C68" s="8" t="s">
        <v>222</v>
      </c>
      <c r="D68" s="1">
        <v>1.3769075861558242</v>
      </c>
      <c r="E68" s="1">
        <v>1.4220166053849916</v>
      </c>
      <c r="F68" s="1">
        <v>0.96827813468679236</v>
      </c>
      <c r="G68" s="6">
        <v>0.36126334485362155</v>
      </c>
      <c r="H68" s="1">
        <v>-1.9022685869307423</v>
      </c>
      <c r="I68" s="1">
        <v>4.6560837592423905</v>
      </c>
      <c r="J68" s="1">
        <v>0.6884537930779121</v>
      </c>
      <c r="K68" s="1">
        <v>0.71100830269249582</v>
      </c>
      <c r="L68" s="1">
        <v>-0.95113429346537115</v>
      </c>
      <c r="M68" s="1">
        <v>2.3280418796211952</v>
      </c>
      <c r="N68" s="4"/>
      <c r="O68" s="2"/>
      <c r="P68"/>
      <c r="Q68"/>
      <c r="R68"/>
      <c r="S68"/>
      <c r="T68"/>
    </row>
    <row r="69" spans="2:20" x14ac:dyDescent="0.25">
      <c r="C69" s="8" t="s">
        <v>224</v>
      </c>
      <c r="D69" s="1">
        <v>2.726457953049493</v>
      </c>
      <c r="E69" s="1">
        <v>1.4220166053849916</v>
      </c>
      <c r="F69" s="1">
        <v>1.9173179432115997</v>
      </c>
      <c r="G69" s="6">
        <v>9.1493172903384171E-2</v>
      </c>
      <c r="H69" s="1">
        <v>-0.55271822003707349</v>
      </c>
      <c r="I69" s="1">
        <v>6.0056341261360595</v>
      </c>
      <c r="J69" s="1">
        <v>1.3632289765247465</v>
      </c>
      <c r="K69" s="1">
        <v>0.71100830269249582</v>
      </c>
      <c r="L69" s="1">
        <v>-0.27635911001853675</v>
      </c>
      <c r="M69" s="1">
        <v>3.0028170630680298</v>
      </c>
      <c r="N69" s="4"/>
      <c r="O69" s="2"/>
      <c r="P69"/>
      <c r="Q69"/>
      <c r="R69"/>
      <c r="S69"/>
      <c r="T69"/>
    </row>
    <row r="70" spans="2:20" x14ac:dyDescent="0.25">
      <c r="C70" s="8" t="s">
        <v>223</v>
      </c>
      <c r="D70" s="1">
        <v>-3.9421400316468418</v>
      </c>
      <c r="E70" s="1">
        <v>1.4220166053849916</v>
      </c>
      <c r="F70" s="1">
        <v>-2.7722180013358995</v>
      </c>
      <c r="G70" s="6">
        <v>2.4213634826336983E-2</v>
      </c>
      <c r="H70" s="1">
        <v>-7.2213162047334087</v>
      </c>
      <c r="I70" s="1">
        <v>-0.66296385856027529</v>
      </c>
      <c r="J70" s="1">
        <v>-1.9710700158234209</v>
      </c>
      <c r="K70" s="1">
        <v>0.71100830269249582</v>
      </c>
      <c r="L70" s="1">
        <v>-3.6106581023667044</v>
      </c>
      <c r="M70" s="1">
        <v>-0.33148192928013764</v>
      </c>
      <c r="N70" s="4" t="s">
        <v>150</v>
      </c>
      <c r="O70" s="2"/>
      <c r="P70"/>
      <c r="Q70"/>
      <c r="R70"/>
      <c r="S70"/>
      <c r="T70"/>
    </row>
    <row r="71" spans="2:20" x14ac:dyDescent="0.25">
      <c r="C71" s="8"/>
      <c r="H71" s="5"/>
      <c r="J71" s="5"/>
      <c r="K71" s="5"/>
      <c r="L71" s="5"/>
      <c r="M71" s="5"/>
      <c r="N71" s="4"/>
      <c r="O71" s="3"/>
      <c r="P71"/>
      <c r="Q71"/>
      <c r="R71"/>
      <c r="S71"/>
      <c r="T71"/>
    </row>
    <row r="72" spans="2:20" x14ac:dyDescent="0.25">
      <c r="B72" s="8" t="s">
        <v>6</v>
      </c>
      <c r="C72" s="8" t="s">
        <v>230</v>
      </c>
      <c r="H72" s="5"/>
      <c r="J72" s="5"/>
      <c r="K72" s="5"/>
      <c r="L72" s="5"/>
      <c r="M72" s="5"/>
      <c r="N72" s="4"/>
      <c r="O72" s="3"/>
      <c r="P72"/>
      <c r="Q72"/>
      <c r="R72"/>
      <c r="S72"/>
      <c r="T72"/>
    </row>
    <row r="73" spans="2:20" x14ac:dyDescent="0.25">
      <c r="C73" s="8"/>
      <c r="H73" s="5"/>
      <c r="J73" s="5"/>
      <c r="K73" s="5"/>
      <c r="L73" s="5"/>
      <c r="M73" s="5"/>
      <c r="N73" s="4"/>
      <c r="O73" s="3"/>
      <c r="P73"/>
      <c r="Q73"/>
      <c r="R73"/>
      <c r="S73"/>
      <c r="T73"/>
    </row>
    <row r="74" spans="2:20" x14ac:dyDescent="0.25">
      <c r="C74" s="8" t="s">
        <v>10</v>
      </c>
      <c r="D74" s="1">
        <v>2.444563078194915</v>
      </c>
      <c r="E74" s="1">
        <v>1.9801176388608999E-2</v>
      </c>
      <c r="F74" s="1">
        <v>123.45544679866576</v>
      </c>
      <c r="G74" s="6">
        <v>2.0716460796643115E-14</v>
      </c>
      <c r="H74" s="1">
        <v>2.3989014835505742</v>
      </c>
      <c r="I74" s="1">
        <v>2.4902246728392559</v>
      </c>
      <c r="J74" s="1">
        <v>2.444563078194915</v>
      </c>
      <c r="K74" s="1">
        <v>1.9801176388608999E-2</v>
      </c>
      <c r="L74" s="1">
        <v>2.3989014835505742</v>
      </c>
      <c r="M74" s="1">
        <v>2.4902246728392559</v>
      </c>
      <c r="N74" s="4" t="s">
        <v>144</v>
      </c>
      <c r="O74" s="3" t="e" vm="7">
        <v>#VALUE!</v>
      </c>
      <c r="P74"/>
      <c r="Q74"/>
      <c r="R74"/>
      <c r="S74"/>
      <c r="T74"/>
    </row>
    <row r="75" spans="2:20" x14ac:dyDescent="0.25">
      <c r="C75" s="8" t="s">
        <v>220</v>
      </c>
      <c r="D75" s="1">
        <v>3.0259950102291024</v>
      </c>
      <c r="E75" s="1">
        <v>3.9602352777217999E-2</v>
      </c>
      <c r="F75" s="1">
        <v>76.40947565039275</v>
      </c>
      <c r="G75" s="6">
        <v>9.5917844733197768E-13</v>
      </c>
      <c r="H75" s="1">
        <v>2.9346718209404208</v>
      </c>
      <c r="I75" s="1">
        <v>3.1173181995177841</v>
      </c>
      <c r="J75" s="1">
        <v>1.5129975051145512</v>
      </c>
      <c r="K75" s="1">
        <v>1.9801176388608999E-2</v>
      </c>
      <c r="L75" s="1">
        <v>1.4673359104702104</v>
      </c>
      <c r="M75" s="1">
        <v>1.5586590997588921</v>
      </c>
      <c r="N75" s="4" t="s">
        <v>144</v>
      </c>
      <c r="O75" s="3"/>
      <c r="P75"/>
      <c r="Q75"/>
      <c r="R75"/>
      <c r="S75"/>
      <c r="T75"/>
    </row>
    <row r="76" spans="2:20" x14ac:dyDescent="0.25">
      <c r="C76" s="8" t="s">
        <v>219</v>
      </c>
      <c r="D76" s="1">
        <v>-0.58684909200403201</v>
      </c>
      <c r="E76" s="1">
        <v>3.9602352777217999E-2</v>
      </c>
      <c r="F76" s="1">
        <v>-14.818541092882443</v>
      </c>
      <c r="G76" s="6">
        <v>4.2345886956476799E-7</v>
      </c>
      <c r="H76" s="1">
        <v>-0.67817228129271345</v>
      </c>
      <c r="I76" s="1">
        <v>-0.49552590271535052</v>
      </c>
      <c r="J76" s="1">
        <v>-0.29342454600201601</v>
      </c>
      <c r="K76" s="1">
        <v>1.9801176388608999E-2</v>
      </c>
      <c r="L76" s="1">
        <v>-0.33908614064635673</v>
      </c>
      <c r="M76" s="1">
        <v>-0.24776295135767526</v>
      </c>
      <c r="N76" s="4" t="s">
        <v>144</v>
      </c>
      <c r="O76" s="3"/>
      <c r="P76"/>
      <c r="Q76"/>
      <c r="R76"/>
      <c r="S76"/>
      <c r="T76"/>
    </row>
    <row r="77" spans="2:20" x14ac:dyDescent="0.25">
      <c r="C77" s="8" t="s">
        <v>218</v>
      </c>
      <c r="D77" s="1">
        <v>0.82552588927459047</v>
      </c>
      <c r="E77" s="1">
        <v>3.9602352777217999E-2</v>
      </c>
      <c r="F77" s="1">
        <v>20.845374867462162</v>
      </c>
      <c r="G77" s="6">
        <v>2.941801470693654E-8</v>
      </c>
      <c r="H77" s="1">
        <v>0.73420269998590904</v>
      </c>
      <c r="I77" s="1">
        <v>0.91684907856327191</v>
      </c>
      <c r="J77" s="1">
        <v>0.41276294463729524</v>
      </c>
      <c r="K77" s="1">
        <v>1.9801176388608999E-2</v>
      </c>
      <c r="L77" s="1">
        <v>0.36710134999295452</v>
      </c>
      <c r="M77" s="1">
        <v>0.45842453928163596</v>
      </c>
      <c r="N77" s="4" t="s">
        <v>144</v>
      </c>
      <c r="O77" s="3"/>
      <c r="P77"/>
      <c r="Q77"/>
      <c r="R77"/>
      <c r="S77"/>
      <c r="T77"/>
    </row>
    <row r="78" spans="2:20" x14ac:dyDescent="0.25">
      <c r="C78" s="8" t="s">
        <v>221</v>
      </c>
      <c r="D78" s="1">
        <v>0.89973278962696468</v>
      </c>
      <c r="E78" s="1">
        <v>3.9602352777217999E-2</v>
      </c>
      <c r="F78" s="1">
        <v>22.719175163364358</v>
      </c>
      <c r="G78" s="6">
        <v>1.4928912721932037E-8</v>
      </c>
      <c r="H78" s="1">
        <v>0.80840960033828324</v>
      </c>
      <c r="I78" s="1">
        <v>0.99105597891564612</v>
      </c>
      <c r="J78" s="1">
        <v>0.44986639481348234</v>
      </c>
      <c r="K78" s="1">
        <v>1.9801176388608999E-2</v>
      </c>
      <c r="L78" s="1">
        <v>0.40420480016914162</v>
      </c>
      <c r="M78" s="1">
        <v>0.49552798945782306</v>
      </c>
      <c r="N78" s="4" t="s">
        <v>144</v>
      </c>
      <c r="O78" s="3"/>
      <c r="P78"/>
      <c r="Q78"/>
      <c r="R78"/>
      <c r="S78"/>
      <c r="T78"/>
    </row>
    <row r="79" spans="2:20" x14ac:dyDescent="0.25">
      <c r="C79" s="8" t="s">
        <v>222</v>
      </c>
      <c r="D79" s="1">
        <v>0.72726111211649325</v>
      </c>
      <c r="E79" s="1">
        <v>3.9602352777217999E-2</v>
      </c>
      <c r="F79" s="1">
        <v>18.364088522913818</v>
      </c>
      <c r="G79" s="6">
        <v>7.9579371517728544E-8</v>
      </c>
      <c r="H79" s="1">
        <v>0.63593792282781181</v>
      </c>
      <c r="I79" s="1">
        <v>0.81858430140517469</v>
      </c>
      <c r="J79" s="1">
        <v>0.36363055605824662</v>
      </c>
      <c r="K79" s="1">
        <v>1.9801176388608999E-2</v>
      </c>
      <c r="L79" s="1">
        <v>0.3179689614139059</v>
      </c>
      <c r="M79" s="1">
        <v>0.40929215070258734</v>
      </c>
      <c r="N79" s="4" t="s">
        <v>144</v>
      </c>
      <c r="O79" s="3"/>
      <c r="P79"/>
      <c r="Q79"/>
      <c r="R79"/>
      <c r="S79"/>
      <c r="T79"/>
    </row>
    <row r="80" spans="2:20" x14ac:dyDescent="0.25">
      <c r="C80" s="8" t="s">
        <v>224</v>
      </c>
      <c r="D80" s="1">
        <v>-0.57571516781882248</v>
      </c>
      <c r="E80" s="1">
        <v>3.9602352777217999E-2</v>
      </c>
      <c r="F80" s="1">
        <v>-14.537398094943832</v>
      </c>
      <c r="G80" s="6">
        <v>4.9115131130433019E-7</v>
      </c>
      <c r="H80" s="1">
        <v>-0.66703835710750392</v>
      </c>
      <c r="I80" s="1">
        <v>-0.48439197853014099</v>
      </c>
      <c r="J80" s="1">
        <v>-0.28785758390941124</v>
      </c>
      <c r="K80" s="1">
        <v>1.9801176388608999E-2</v>
      </c>
      <c r="L80" s="1">
        <v>-0.33351917855375196</v>
      </c>
      <c r="M80" s="1">
        <v>-0.24219598926507049</v>
      </c>
      <c r="N80" s="4" t="s">
        <v>144</v>
      </c>
      <c r="O80" s="3"/>
      <c r="P80"/>
      <c r="Q80"/>
      <c r="R80"/>
      <c r="S80"/>
      <c r="T80"/>
    </row>
    <row r="81" spans="2:20" x14ac:dyDescent="0.25">
      <c r="C81" s="8" t="s">
        <v>223</v>
      </c>
      <c r="D81" s="1">
        <v>4.7512674573754632E-2</v>
      </c>
      <c r="E81" s="1">
        <v>3.9602352777217999E-2</v>
      </c>
      <c r="F81" s="1">
        <v>1.1997437334351306</v>
      </c>
      <c r="G81" s="6">
        <v>0.26456120659955462</v>
      </c>
      <c r="H81" s="1">
        <v>-4.3810514714926849E-2</v>
      </c>
      <c r="I81" s="1">
        <v>0.13883586386243613</v>
      </c>
      <c r="J81" s="1">
        <v>2.3756337286877316E-2</v>
      </c>
      <c r="K81" s="1">
        <v>1.9801176388608999E-2</v>
      </c>
      <c r="L81" s="1">
        <v>-2.1905257357463424E-2</v>
      </c>
      <c r="M81" s="1">
        <v>6.9417931931218063E-2</v>
      </c>
      <c r="N81" s="4"/>
      <c r="O81" s="3"/>
      <c r="P81"/>
      <c r="Q81"/>
      <c r="R81"/>
      <c r="S81"/>
      <c r="T81"/>
    </row>
    <row r="82" spans="2:20" x14ac:dyDescent="0.25">
      <c r="C82" s="8"/>
      <c r="H82" s="5"/>
      <c r="J82" s="5"/>
      <c r="K82" s="5"/>
      <c r="L82" s="5"/>
      <c r="M82" s="5"/>
      <c r="N82" s="4"/>
      <c r="O82" s="3"/>
      <c r="P82"/>
      <c r="Q82"/>
      <c r="R82"/>
      <c r="S82"/>
      <c r="T82"/>
    </row>
    <row r="83" spans="2:20" x14ac:dyDescent="0.25">
      <c r="B83" s="8" t="s">
        <v>5</v>
      </c>
      <c r="C83" s="8" t="s">
        <v>231</v>
      </c>
      <c r="H83" s="5"/>
      <c r="J83" s="5"/>
      <c r="K83" s="5"/>
      <c r="L83" s="5"/>
      <c r="M83" s="5"/>
      <c r="N83" s="4"/>
      <c r="O83" s="3"/>
      <c r="P83"/>
      <c r="Q83"/>
      <c r="R83"/>
      <c r="S83"/>
      <c r="T83"/>
    </row>
    <row r="84" spans="2:20" x14ac:dyDescent="0.25">
      <c r="C84" s="8"/>
      <c r="H84" s="5"/>
      <c r="J84" s="5"/>
      <c r="K84" s="5"/>
      <c r="L84" s="5"/>
      <c r="M84" s="5"/>
      <c r="N84" s="4"/>
      <c r="O84" s="3"/>
      <c r="P84"/>
      <c r="Q84"/>
      <c r="R84"/>
      <c r="S84"/>
      <c r="T84"/>
    </row>
    <row r="85" spans="2:20" x14ac:dyDescent="0.25">
      <c r="C85" s="8" t="s">
        <v>10</v>
      </c>
      <c r="D85" s="1">
        <v>0.44656142581776342</v>
      </c>
      <c r="E85" s="1">
        <v>1.8989662945808686E-2</v>
      </c>
      <c r="F85" s="1">
        <v>23.516026961201355</v>
      </c>
      <c r="G85" s="6">
        <v>1.1372293485135531E-8</v>
      </c>
      <c r="H85" s="1">
        <v>0.40277118452871613</v>
      </c>
      <c r="I85" s="1">
        <v>0.49035166710681072</v>
      </c>
      <c r="J85" s="1">
        <v>0.44656142581776342</v>
      </c>
      <c r="K85" s="1">
        <v>1.8989662945808686E-2</v>
      </c>
      <c r="L85" s="1">
        <v>0.40277118452871613</v>
      </c>
      <c r="M85" s="1">
        <v>0.49035166710681072</v>
      </c>
      <c r="N85" s="4" t="s">
        <v>144</v>
      </c>
      <c r="O85" s="3" t="e" vm="8">
        <v>#VALUE!</v>
      </c>
      <c r="P85"/>
      <c r="Q85"/>
      <c r="R85"/>
      <c r="S85"/>
      <c r="T85"/>
    </row>
    <row r="86" spans="2:20" x14ac:dyDescent="0.25">
      <c r="C86" s="8" t="s">
        <v>220</v>
      </c>
      <c r="D86" s="1">
        <v>8.0829903404477266E-2</v>
      </c>
      <c r="E86" s="1">
        <v>3.7979325891617371E-2</v>
      </c>
      <c r="F86" s="1">
        <v>2.1282606130278285</v>
      </c>
      <c r="G86" s="6">
        <v>6.5971382058950354E-2</v>
      </c>
      <c r="H86" s="1">
        <v>-6.7505791736172799E-3</v>
      </c>
      <c r="I86" s="1">
        <v>0.1684103859825718</v>
      </c>
      <c r="J86" s="1">
        <v>4.0414951702238633E-2</v>
      </c>
      <c r="K86" s="1">
        <v>1.8989662945808686E-2</v>
      </c>
      <c r="L86" s="1">
        <v>-3.3752895868086399E-3</v>
      </c>
      <c r="M86" s="1">
        <v>8.4205192991285899E-2</v>
      </c>
      <c r="N86" s="4"/>
      <c r="O86" s="3"/>
      <c r="P86"/>
      <c r="Q86"/>
      <c r="R86"/>
      <c r="S86"/>
      <c r="T86"/>
    </row>
    <row r="87" spans="2:20" x14ac:dyDescent="0.25">
      <c r="C87" s="8" t="s">
        <v>219</v>
      </c>
      <c r="D87" s="1">
        <v>0.32097675896128613</v>
      </c>
      <c r="E87" s="1">
        <v>3.7979325891617371E-2</v>
      </c>
      <c r="F87" s="1">
        <v>8.4513548207060385</v>
      </c>
      <c r="G87" s="6">
        <v>2.9354488288924804E-5</v>
      </c>
      <c r="H87" s="1">
        <v>0.2333962763831916</v>
      </c>
      <c r="I87" s="1">
        <v>0.40855724153938067</v>
      </c>
      <c r="J87" s="1">
        <v>0.16048837948064307</v>
      </c>
      <c r="K87" s="1">
        <v>1.8989662945808686E-2</v>
      </c>
      <c r="L87" s="1">
        <v>0.1166981381915958</v>
      </c>
      <c r="M87" s="1">
        <v>0.20427862076969033</v>
      </c>
      <c r="N87" s="4" t="s">
        <v>144</v>
      </c>
      <c r="O87" s="3"/>
      <c r="P87"/>
      <c r="Q87"/>
      <c r="R87"/>
      <c r="S87"/>
      <c r="T87"/>
    </row>
    <row r="88" spans="2:20" x14ac:dyDescent="0.25">
      <c r="C88" s="8" t="s">
        <v>218</v>
      </c>
      <c r="D88" s="1">
        <v>-0.11570325433852316</v>
      </c>
      <c r="E88" s="1">
        <v>3.7979325891617371E-2</v>
      </c>
      <c r="F88" s="1">
        <v>-3.0464799367084257</v>
      </c>
      <c r="G88" s="6">
        <v>1.5905873295716331E-2</v>
      </c>
      <c r="H88" s="1">
        <v>-0.20328373691661772</v>
      </c>
      <c r="I88" s="1">
        <v>-2.8122771760428614E-2</v>
      </c>
      <c r="J88" s="1">
        <v>-5.785162716926158E-2</v>
      </c>
      <c r="K88" s="1">
        <v>1.8989662945808686E-2</v>
      </c>
      <c r="L88" s="1">
        <v>-0.10164186845830886</v>
      </c>
      <c r="M88" s="1">
        <v>-1.4061385880214307E-2</v>
      </c>
      <c r="N88" s="4" t="s">
        <v>150</v>
      </c>
      <c r="O88" s="3"/>
      <c r="P88"/>
      <c r="Q88"/>
      <c r="R88"/>
      <c r="S88"/>
      <c r="T88"/>
    </row>
    <row r="89" spans="2:20" x14ac:dyDescent="0.25">
      <c r="C89" s="8" t="s">
        <v>221</v>
      </c>
      <c r="D89" s="1">
        <v>0.22089514109812797</v>
      </c>
      <c r="E89" s="1">
        <v>3.7979325891617371E-2</v>
      </c>
      <c r="F89" s="1">
        <v>5.816194361334964</v>
      </c>
      <c r="G89" s="6">
        <v>3.9775889056789553E-4</v>
      </c>
      <c r="H89" s="1">
        <v>0.13331465852003344</v>
      </c>
      <c r="I89" s="1">
        <v>0.3084756236762225</v>
      </c>
      <c r="J89" s="1">
        <v>0.11044757054906398</v>
      </c>
      <c r="K89" s="1">
        <v>1.8989662945808686E-2</v>
      </c>
      <c r="L89" s="1">
        <v>6.6657329260016718E-2</v>
      </c>
      <c r="M89" s="1">
        <v>0.15423781183811125</v>
      </c>
      <c r="N89" s="4" t="s">
        <v>144</v>
      </c>
      <c r="O89" s="3"/>
      <c r="P89"/>
      <c r="Q89"/>
      <c r="R89"/>
      <c r="S89"/>
      <c r="T89"/>
    </row>
    <row r="90" spans="2:20" x14ac:dyDescent="0.25">
      <c r="C90" s="8" t="s">
        <v>222</v>
      </c>
      <c r="D90" s="1">
        <v>6.860528949867579E-3</v>
      </c>
      <c r="E90" s="1">
        <v>3.7979325891617371E-2</v>
      </c>
      <c r="F90" s="1">
        <v>0.18063851289634933</v>
      </c>
      <c r="G90" s="6">
        <v>0.86114354663909354</v>
      </c>
      <c r="H90" s="1">
        <v>-8.0719953628226968E-2</v>
      </c>
      <c r="I90" s="1">
        <v>9.4441011527962124E-2</v>
      </c>
      <c r="J90" s="1">
        <v>3.4302644749337895E-3</v>
      </c>
      <c r="K90" s="1">
        <v>1.8989662945808686E-2</v>
      </c>
      <c r="L90" s="1">
        <v>-4.0359976814113484E-2</v>
      </c>
      <c r="M90" s="1">
        <v>4.7220505763981062E-2</v>
      </c>
      <c r="N90" s="4"/>
      <c r="O90" s="3"/>
      <c r="P90"/>
      <c r="Q90"/>
      <c r="R90"/>
      <c r="S90"/>
      <c r="T90"/>
    </row>
    <row r="91" spans="2:20" x14ac:dyDescent="0.25">
      <c r="C91" s="8" t="s">
        <v>224</v>
      </c>
      <c r="D91" s="1">
        <v>9.544255593178232E-3</v>
      </c>
      <c r="E91" s="1">
        <v>3.7979325891617371E-2</v>
      </c>
      <c r="F91" s="1">
        <v>0.25130134274670729</v>
      </c>
      <c r="G91" s="6">
        <v>0.80791579184579687</v>
      </c>
      <c r="H91" s="1">
        <v>-7.8036226984916315E-2</v>
      </c>
      <c r="I91" s="1">
        <v>9.7124738171272776E-2</v>
      </c>
      <c r="J91" s="1">
        <v>4.772127796589116E-3</v>
      </c>
      <c r="K91" s="1">
        <v>1.8989662945808686E-2</v>
      </c>
      <c r="L91" s="1">
        <v>-3.9018113492458158E-2</v>
      </c>
      <c r="M91" s="1">
        <v>4.8562369085636388E-2</v>
      </c>
      <c r="N91" s="4"/>
      <c r="O91" s="3"/>
      <c r="P91"/>
      <c r="Q91"/>
      <c r="R91"/>
      <c r="S91"/>
      <c r="T91"/>
    </row>
    <row r="92" spans="2:20" x14ac:dyDescent="0.25">
      <c r="C92" s="8" t="s">
        <v>223</v>
      </c>
      <c r="D92" s="1">
        <v>5.8304655913513082E-3</v>
      </c>
      <c r="E92" s="1">
        <v>3.7979325891617371E-2</v>
      </c>
      <c r="F92" s="1">
        <v>0.15351682670697908</v>
      </c>
      <c r="G92" s="6">
        <v>0.88179250418209199</v>
      </c>
      <c r="H92" s="1">
        <v>-8.1750016986743237E-2</v>
      </c>
      <c r="I92" s="1">
        <v>9.3410948169445854E-2</v>
      </c>
      <c r="J92" s="1">
        <v>2.9152327956756541E-3</v>
      </c>
      <c r="K92" s="1">
        <v>1.8989662945808686E-2</v>
      </c>
      <c r="L92" s="1">
        <v>-4.0875008493371619E-2</v>
      </c>
      <c r="M92" s="1">
        <v>4.6705474084722927E-2</v>
      </c>
      <c r="N92" s="4"/>
      <c r="O92" s="3"/>
      <c r="P92"/>
      <c r="Q92"/>
      <c r="R92"/>
      <c r="S92"/>
      <c r="T92"/>
    </row>
    <row r="93" spans="2:20" x14ac:dyDescent="0.25">
      <c r="C93" s="8"/>
      <c r="H93" s="5"/>
      <c r="J93" s="5"/>
      <c r="K93" s="5"/>
      <c r="L93" s="5"/>
      <c r="M93" s="5"/>
      <c r="N93" s="4"/>
      <c r="O93" s="3"/>
      <c r="P93"/>
      <c r="Q93"/>
      <c r="R93"/>
      <c r="S93"/>
      <c r="T93"/>
    </row>
    <row r="94" spans="2:20" x14ac:dyDescent="0.25">
      <c r="B94" s="8" t="s">
        <v>1</v>
      </c>
      <c r="C94" s="8"/>
      <c r="H94" s="5"/>
      <c r="J94" s="5"/>
      <c r="K94" s="5"/>
      <c r="L94" s="5"/>
      <c r="M94" s="5"/>
      <c r="N94" s="4"/>
      <c r="O94" s="3"/>
      <c r="P94"/>
      <c r="Q94"/>
      <c r="R94"/>
      <c r="S94"/>
      <c r="T94"/>
    </row>
    <row r="95" spans="2:20" x14ac:dyDescent="0.25">
      <c r="C95" s="8"/>
      <c r="H95" s="5"/>
      <c r="J95" s="5"/>
      <c r="K95" s="5"/>
      <c r="L95" s="5"/>
      <c r="M95" s="5"/>
      <c r="N95" s="4"/>
      <c r="O95" s="3"/>
      <c r="P95"/>
      <c r="Q95"/>
      <c r="R95"/>
      <c r="S95"/>
      <c r="T95"/>
    </row>
    <row r="96" spans="2:20" x14ac:dyDescent="0.25">
      <c r="C96" s="8" t="s">
        <v>10</v>
      </c>
      <c r="D96" s="1">
        <v>3.3059610158688328</v>
      </c>
      <c r="E96" s="1">
        <v>1.9285062605408351E-2</v>
      </c>
      <c r="F96" s="1">
        <v>171.42599344954687</v>
      </c>
      <c r="G96" s="6">
        <v>1.5003032389653533E-15</v>
      </c>
      <c r="H96" s="1">
        <v>3.2614895817430574</v>
      </c>
      <c r="I96" s="1">
        <v>3.3504324499946083</v>
      </c>
      <c r="J96" s="1">
        <v>3.3059610158688328</v>
      </c>
      <c r="K96" s="1">
        <v>1.9285062605408351E-2</v>
      </c>
      <c r="L96" s="1">
        <v>3.2614895817430574</v>
      </c>
      <c r="M96" s="1">
        <v>3.3504324499946083</v>
      </c>
      <c r="N96" s="4" t="s">
        <v>144</v>
      </c>
      <c r="O96" s="3" t="e" vm="9">
        <v>#VALUE!</v>
      </c>
      <c r="P96"/>
      <c r="Q96"/>
      <c r="R96"/>
      <c r="S96"/>
      <c r="T96"/>
    </row>
    <row r="97" spans="2:20" x14ac:dyDescent="0.25">
      <c r="C97" s="8" t="s">
        <v>220</v>
      </c>
      <c r="D97" s="1">
        <v>1.4443775343429883</v>
      </c>
      <c r="E97" s="1">
        <v>3.8570125210816701E-2</v>
      </c>
      <c r="F97" s="1">
        <v>37.448090366528639</v>
      </c>
      <c r="G97" s="6">
        <v>2.8371773868949656E-10</v>
      </c>
      <c r="H97" s="1">
        <v>1.3554346660914369</v>
      </c>
      <c r="I97" s="1">
        <v>1.5333204025945397</v>
      </c>
      <c r="J97" s="1">
        <v>0.72218876717149416</v>
      </c>
      <c r="K97" s="1">
        <v>1.9285062605408351E-2</v>
      </c>
      <c r="L97" s="1">
        <v>0.67771733304571846</v>
      </c>
      <c r="M97" s="1">
        <v>0.76666020129726986</v>
      </c>
      <c r="N97" s="4" t="s">
        <v>144</v>
      </c>
      <c r="O97" s="3"/>
      <c r="P97"/>
      <c r="Q97"/>
      <c r="R97"/>
      <c r="S97"/>
      <c r="T97"/>
    </row>
    <row r="98" spans="2:20" x14ac:dyDescent="0.25">
      <c r="C98" s="8" t="s">
        <v>219</v>
      </c>
      <c r="D98" s="1">
        <v>-0.2624879287474306</v>
      </c>
      <c r="E98" s="1">
        <v>3.8570125210816701E-2</v>
      </c>
      <c r="F98" s="1">
        <v>-6.8054725597265584</v>
      </c>
      <c r="G98" s="6">
        <v>1.3705632855068369E-4</v>
      </c>
      <c r="H98" s="1">
        <v>-0.35143079699898194</v>
      </c>
      <c r="I98" s="1">
        <v>-0.17354506049587926</v>
      </c>
      <c r="J98" s="1">
        <v>-0.1312439643737153</v>
      </c>
      <c r="K98" s="1">
        <v>1.9285062605408351E-2</v>
      </c>
      <c r="L98" s="1">
        <v>-0.17571539849949097</v>
      </c>
      <c r="M98" s="1">
        <v>-8.6772530247939628E-2</v>
      </c>
      <c r="N98" s="4" t="s">
        <v>144</v>
      </c>
      <c r="O98" s="3"/>
      <c r="P98"/>
      <c r="Q98"/>
      <c r="R98"/>
      <c r="S98"/>
      <c r="T98"/>
    </row>
    <row r="99" spans="2:20" x14ac:dyDescent="0.25">
      <c r="C99" s="8" t="s">
        <v>218</v>
      </c>
      <c r="D99" s="1">
        <v>-1.3189837510177012</v>
      </c>
      <c r="E99" s="1">
        <v>3.8570125210816701E-2</v>
      </c>
      <c r="F99" s="1">
        <v>-34.197030572454615</v>
      </c>
      <c r="G99" s="6">
        <v>5.8432061021903849E-10</v>
      </c>
      <c r="H99" s="1">
        <v>-1.4079266192692526</v>
      </c>
      <c r="I99" s="1">
        <v>-1.2300408827661498</v>
      </c>
      <c r="J99" s="1">
        <v>-0.65949187550885058</v>
      </c>
      <c r="K99" s="1">
        <v>1.9285062605408351E-2</v>
      </c>
      <c r="L99" s="1">
        <v>-0.70396330963462628</v>
      </c>
      <c r="M99" s="1">
        <v>-0.61502044138307488</v>
      </c>
      <c r="N99" s="4" t="s">
        <v>144</v>
      </c>
      <c r="O99" s="3"/>
      <c r="P99"/>
      <c r="Q99"/>
      <c r="R99"/>
      <c r="S99"/>
      <c r="T99"/>
    </row>
    <row r="100" spans="2:20" x14ac:dyDescent="0.25">
      <c r="C100" s="8" t="s">
        <v>221</v>
      </c>
      <c r="D100" s="1">
        <v>1.7459701946233317</v>
      </c>
      <c r="E100" s="1">
        <v>3.8570125210816701E-2</v>
      </c>
      <c r="F100" s="1">
        <v>45.267423558523667</v>
      </c>
      <c r="G100" s="6">
        <v>6.2638249590895211E-11</v>
      </c>
      <c r="H100" s="1">
        <v>1.6570273263717803</v>
      </c>
      <c r="I100" s="1">
        <v>1.8349130628748831</v>
      </c>
      <c r="J100" s="1">
        <v>0.87298509731166585</v>
      </c>
      <c r="K100" s="1">
        <v>1.9285062605408351E-2</v>
      </c>
      <c r="L100" s="1">
        <v>0.82851366318589015</v>
      </c>
      <c r="M100" s="1">
        <v>0.91745653143744155</v>
      </c>
      <c r="N100" s="4" t="s">
        <v>144</v>
      </c>
      <c r="O100" s="3"/>
      <c r="P100"/>
      <c r="Q100"/>
      <c r="R100"/>
      <c r="S100"/>
      <c r="T100"/>
    </row>
    <row r="101" spans="2:20" x14ac:dyDescent="0.25">
      <c r="C101" s="8" t="s">
        <v>222</v>
      </c>
      <c r="D101" s="1">
        <v>-0.27357606869012863</v>
      </c>
      <c r="E101" s="1">
        <v>3.8570125210816701E-2</v>
      </c>
      <c r="F101" s="1">
        <v>-7.092952568725555</v>
      </c>
      <c r="G101" s="6">
        <v>1.0270547669987681E-4</v>
      </c>
      <c r="H101" s="1">
        <v>-0.36251893694167997</v>
      </c>
      <c r="I101" s="1">
        <v>-0.18463320043857728</v>
      </c>
      <c r="J101" s="1">
        <v>-0.13678803434506431</v>
      </c>
      <c r="K101" s="1">
        <v>1.9285062605408351E-2</v>
      </c>
      <c r="L101" s="1">
        <v>-0.18125946847083999</v>
      </c>
      <c r="M101" s="1">
        <v>-9.2316600219288641E-2</v>
      </c>
      <c r="N101" s="4" t="s">
        <v>144</v>
      </c>
      <c r="O101" s="3"/>
      <c r="P101"/>
      <c r="Q101"/>
      <c r="R101"/>
      <c r="S101"/>
      <c r="T101"/>
    </row>
    <row r="102" spans="2:20" x14ac:dyDescent="0.25">
      <c r="C102" s="8" t="s">
        <v>224</v>
      </c>
      <c r="D102" s="1">
        <v>-0.12678645784936474</v>
      </c>
      <c r="E102" s="1">
        <v>3.8570125210816701E-2</v>
      </c>
      <c r="F102" s="1">
        <v>-3.2871673907298704</v>
      </c>
      <c r="G102" s="6">
        <v>1.1068730111199068E-2</v>
      </c>
      <c r="H102" s="1">
        <v>-0.21572932610091611</v>
      </c>
      <c r="I102" s="1">
        <v>-3.7843589597813379E-2</v>
      </c>
      <c r="J102" s="1">
        <v>-6.3393228924682368E-2</v>
      </c>
      <c r="K102" s="1">
        <v>1.9285062605408351E-2</v>
      </c>
      <c r="L102" s="1">
        <v>-0.10786466305045805</v>
      </c>
      <c r="M102" s="1">
        <v>-1.892179479890669E-2</v>
      </c>
      <c r="N102" s="4" t="s">
        <v>150</v>
      </c>
      <c r="O102" s="3"/>
      <c r="P102"/>
      <c r="Q102"/>
      <c r="R102"/>
      <c r="S102"/>
      <c r="T102"/>
    </row>
    <row r="103" spans="2:20" x14ac:dyDescent="0.25">
      <c r="C103" s="8" t="s">
        <v>223</v>
      </c>
      <c r="D103" s="1">
        <v>-0.404639057912622</v>
      </c>
      <c r="E103" s="1">
        <v>3.8570125210816701E-2</v>
      </c>
      <c r="F103" s="1">
        <v>-10.490996741673632</v>
      </c>
      <c r="G103" s="6">
        <v>5.9281142076386218E-6</v>
      </c>
      <c r="H103" s="1">
        <v>-0.49358192616417335</v>
      </c>
      <c r="I103" s="1">
        <v>-0.31569618966107066</v>
      </c>
      <c r="J103" s="1">
        <v>-0.202319528956311</v>
      </c>
      <c r="K103" s="1">
        <v>1.9285062605408351E-2</v>
      </c>
      <c r="L103" s="1">
        <v>-0.24679096308208667</v>
      </c>
      <c r="M103" s="1">
        <v>-0.15784809483053533</v>
      </c>
      <c r="N103" s="4" t="s">
        <v>144</v>
      </c>
      <c r="O103" s="3"/>
      <c r="P103"/>
      <c r="Q103"/>
      <c r="R103"/>
      <c r="S103"/>
      <c r="T103"/>
    </row>
    <row r="104" spans="2:20" x14ac:dyDescent="0.25">
      <c r="C104" s="8"/>
      <c r="H104" s="5"/>
      <c r="J104" s="5"/>
      <c r="K104" s="5"/>
      <c r="L104" s="5"/>
      <c r="M104" s="5"/>
      <c r="N104" s="4"/>
      <c r="O104" s="3"/>
      <c r="P104"/>
      <c r="Q104"/>
      <c r="R104"/>
      <c r="S104"/>
      <c r="T104"/>
    </row>
    <row r="105" spans="2:20" x14ac:dyDescent="0.25">
      <c r="B105" s="47" t="s">
        <v>284</v>
      </c>
      <c r="C105" s="8" t="s">
        <v>232</v>
      </c>
      <c r="H105" s="5"/>
      <c r="J105" s="5"/>
      <c r="K105" s="5"/>
      <c r="L105" s="5"/>
      <c r="M105" s="5"/>
      <c r="N105" s="4"/>
      <c r="O105" s="3"/>
      <c r="P105"/>
      <c r="Q105"/>
      <c r="R105"/>
      <c r="S105"/>
      <c r="T105"/>
    </row>
    <row r="106" spans="2:20" x14ac:dyDescent="0.25">
      <c r="C106" s="8"/>
      <c r="H106" s="5"/>
      <c r="J106" s="5"/>
      <c r="K106" s="5"/>
      <c r="L106" s="5"/>
      <c r="M106" s="5"/>
      <c r="N106" s="4"/>
      <c r="O106" s="3"/>
      <c r="P106"/>
      <c r="Q106"/>
      <c r="R106"/>
      <c r="S106"/>
      <c r="T106"/>
    </row>
    <row r="107" spans="2:20" x14ac:dyDescent="0.25">
      <c r="C107" s="8" t="s">
        <v>10</v>
      </c>
      <c r="D107" s="7">
        <v>0.29025500388191428</v>
      </c>
      <c r="E107" s="7">
        <v>1.0581315874323163E-2</v>
      </c>
      <c r="F107" s="7">
        <v>27.430898701951897</v>
      </c>
      <c r="G107" s="6">
        <v>3.3632681901571152E-9</v>
      </c>
      <c r="H107" s="7">
        <v>0.26585444571431877</v>
      </c>
      <c r="I107" s="7">
        <v>0.31465556204950978</v>
      </c>
      <c r="J107" s="7">
        <v>0.29025500388191428</v>
      </c>
      <c r="K107" s="7">
        <v>1.0581315874323163E-2</v>
      </c>
      <c r="L107" s="7">
        <v>0.26585444571431877</v>
      </c>
      <c r="M107" s="7">
        <v>0.31465556204950978</v>
      </c>
      <c r="N107" s="4" t="s">
        <v>144</v>
      </c>
      <c r="O107" s="3" t="e" vm="10">
        <v>#VALUE!</v>
      </c>
      <c r="P107"/>
      <c r="Q107"/>
      <c r="R107"/>
      <c r="S107"/>
      <c r="T107"/>
    </row>
    <row r="108" spans="2:20" x14ac:dyDescent="0.25">
      <c r="C108" s="8" t="s">
        <v>220</v>
      </c>
      <c r="D108" s="7">
        <v>0.26768100266184602</v>
      </c>
      <c r="E108" s="7">
        <v>2.116263174864633E-2</v>
      </c>
      <c r="F108" s="7">
        <v>12.648757765156891</v>
      </c>
      <c r="G108" s="6">
        <v>1.4338977990968513E-6</v>
      </c>
      <c r="H108" s="7">
        <v>0.21887988632665503</v>
      </c>
      <c r="I108" s="7">
        <v>0.31648211899703699</v>
      </c>
      <c r="J108" s="7">
        <v>0.13384050133092301</v>
      </c>
      <c r="K108" s="7">
        <v>1.0581315874323165E-2</v>
      </c>
      <c r="L108" s="7">
        <v>0.10943994316332752</v>
      </c>
      <c r="M108" s="7">
        <v>0.15824105949851849</v>
      </c>
      <c r="N108" s="4" t="s">
        <v>144</v>
      </c>
      <c r="O108" s="3"/>
      <c r="P108"/>
      <c r="Q108"/>
      <c r="R108"/>
      <c r="S108"/>
      <c r="T108"/>
    </row>
    <row r="109" spans="2:20" x14ac:dyDescent="0.25">
      <c r="C109" s="8" t="s">
        <v>219</v>
      </c>
      <c r="D109" s="7">
        <v>-2.9245853592769058E-2</v>
      </c>
      <c r="E109" s="7">
        <v>2.116263174864633E-2</v>
      </c>
      <c r="F109" s="7">
        <v>-1.3819573075848552</v>
      </c>
      <c r="G109" s="6">
        <v>0.20434434071268792</v>
      </c>
      <c r="H109" s="7">
        <v>-7.8046969927960036E-2</v>
      </c>
      <c r="I109" s="7">
        <v>1.9555262742421926E-2</v>
      </c>
      <c r="J109" s="7">
        <v>-1.4622926796384529E-2</v>
      </c>
      <c r="K109" s="7">
        <v>1.0581315874323165E-2</v>
      </c>
      <c r="L109" s="7">
        <v>-3.9023484963980018E-2</v>
      </c>
      <c r="M109" s="7">
        <v>9.7776313712109632E-3</v>
      </c>
      <c r="N109" s="4"/>
      <c r="O109" s="3"/>
      <c r="P109"/>
      <c r="Q109"/>
      <c r="R109"/>
      <c r="S109"/>
      <c r="T109"/>
    </row>
    <row r="110" spans="2:20" x14ac:dyDescent="0.25">
      <c r="C110" s="8" t="s">
        <v>218</v>
      </c>
      <c r="D110" s="7">
        <v>2.6110841022556207E-3</v>
      </c>
      <c r="E110" s="7">
        <v>2.116263174864633E-2</v>
      </c>
      <c r="F110" s="7">
        <v>0.12338182383307024</v>
      </c>
      <c r="G110" s="6">
        <v>0.90484825686967174</v>
      </c>
      <c r="H110" s="7">
        <v>-4.6190032232935364E-2</v>
      </c>
      <c r="I110" s="7">
        <v>5.1412200437446605E-2</v>
      </c>
      <c r="J110" s="7">
        <v>1.3055420511278103E-3</v>
      </c>
      <c r="K110" s="7">
        <v>1.0581315874323165E-2</v>
      </c>
      <c r="L110" s="7">
        <v>-2.3095016116467682E-2</v>
      </c>
      <c r="M110" s="7">
        <v>2.5706100218723302E-2</v>
      </c>
      <c r="N110" s="4"/>
      <c r="O110" s="3"/>
      <c r="P110"/>
      <c r="Q110"/>
      <c r="R110"/>
      <c r="S110"/>
      <c r="T110"/>
    </row>
    <row r="111" spans="2:20" x14ac:dyDescent="0.25">
      <c r="C111" s="8" t="s">
        <v>221</v>
      </c>
      <c r="D111" s="7">
        <v>0.20302194713466523</v>
      </c>
      <c r="E111" s="7">
        <v>2.116263174864633E-2</v>
      </c>
      <c r="F111" s="7">
        <v>9.5934168087412637</v>
      </c>
      <c r="G111" s="6">
        <v>1.1561708937394041E-5</v>
      </c>
      <c r="H111" s="7">
        <v>0.15422083079947424</v>
      </c>
      <c r="I111" s="7">
        <v>0.25182306346985622</v>
      </c>
      <c r="J111" s="7">
        <v>0.10151097356733262</v>
      </c>
      <c r="K111" s="7">
        <v>1.0581315874323165E-2</v>
      </c>
      <c r="L111" s="7">
        <v>7.711041539973712E-2</v>
      </c>
      <c r="M111" s="7">
        <v>0.12591153173492811</v>
      </c>
      <c r="N111" s="4" t="s">
        <v>144</v>
      </c>
      <c r="O111" s="3"/>
      <c r="P111"/>
      <c r="Q111"/>
      <c r="R111"/>
      <c r="S111"/>
      <c r="T111"/>
    </row>
    <row r="112" spans="2:20" x14ac:dyDescent="0.25">
      <c r="C112" s="8" t="s">
        <v>222</v>
      </c>
      <c r="D112" s="7">
        <v>2.7938870128377043E-2</v>
      </c>
      <c r="E112" s="7">
        <v>2.116263174864633E-2</v>
      </c>
      <c r="F112" s="7">
        <v>1.3201982844200912</v>
      </c>
      <c r="G112" s="6">
        <v>0.22328938089453332</v>
      </c>
      <c r="H112" s="7">
        <v>-2.0862246206813942E-2</v>
      </c>
      <c r="I112" s="7">
        <v>7.6739986463568027E-2</v>
      </c>
      <c r="J112" s="7">
        <v>1.3969435064188521E-2</v>
      </c>
      <c r="K112" s="7">
        <v>1.0581315874323165E-2</v>
      </c>
      <c r="L112" s="7">
        <v>-1.0431123103406971E-2</v>
      </c>
      <c r="M112" s="7">
        <v>3.8369993231784014E-2</v>
      </c>
      <c r="N112" s="4"/>
      <c r="O112" s="3"/>
      <c r="P112"/>
      <c r="Q112"/>
      <c r="R112"/>
      <c r="S112"/>
      <c r="T112"/>
    </row>
    <row r="113" spans="2:20" x14ac:dyDescent="0.25">
      <c r="C113" s="8" t="s">
        <v>224</v>
      </c>
      <c r="D113" s="7">
        <v>3.2153573490830777E-2</v>
      </c>
      <c r="E113" s="7">
        <v>2.116263174864633E-2</v>
      </c>
      <c r="F113" s="7">
        <v>1.5193560929815586</v>
      </c>
      <c r="G113" s="6">
        <v>0.16715789921871604</v>
      </c>
      <c r="H113" s="7">
        <v>-1.6647542844360208E-2</v>
      </c>
      <c r="I113" s="7">
        <v>8.0954689826021761E-2</v>
      </c>
      <c r="J113" s="7">
        <v>1.6076786745415388E-2</v>
      </c>
      <c r="K113" s="7">
        <v>1.0581315874323165E-2</v>
      </c>
      <c r="L113" s="7">
        <v>-8.323771422180104E-3</v>
      </c>
      <c r="M113" s="7">
        <v>4.0477344913010881E-2</v>
      </c>
      <c r="N113" s="4"/>
      <c r="O113" s="3"/>
      <c r="P113"/>
      <c r="Q113"/>
      <c r="R113"/>
      <c r="S113"/>
      <c r="T113"/>
    </row>
    <row r="114" spans="2:20" x14ac:dyDescent="0.25">
      <c r="C114" s="8" t="s">
        <v>223</v>
      </c>
      <c r="D114" s="7">
        <v>-7.3735416909838952E-2</v>
      </c>
      <c r="E114" s="7">
        <v>2.116263174864633E-2</v>
      </c>
      <c r="F114" s="7">
        <v>-3.4842271880743492</v>
      </c>
      <c r="G114" s="6">
        <v>8.2681620671883373E-3</v>
      </c>
      <c r="H114" s="7">
        <v>-0.12253653324502994</v>
      </c>
      <c r="I114" s="7">
        <v>-2.4934300574647968E-2</v>
      </c>
      <c r="J114" s="7">
        <v>-3.6867708454919476E-2</v>
      </c>
      <c r="K114" s="7">
        <v>1.0581315874323165E-2</v>
      </c>
      <c r="L114" s="7">
        <v>-6.1268266622514972E-2</v>
      </c>
      <c r="M114" s="7">
        <v>-1.2467150287323984E-2</v>
      </c>
      <c r="N114" s="4" t="s">
        <v>151</v>
      </c>
      <c r="O114" s="3"/>
      <c r="P114"/>
      <c r="Q114"/>
      <c r="R114"/>
      <c r="S114"/>
      <c r="T114"/>
    </row>
    <row r="115" spans="2:20" x14ac:dyDescent="0.25">
      <c r="C115" s="8"/>
      <c r="H115" s="5"/>
      <c r="J115" s="5"/>
      <c r="K115" s="5"/>
      <c r="L115" s="5"/>
      <c r="M115" s="5"/>
      <c r="N115" s="4"/>
      <c r="O115" s="3"/>
      <c r="P115"/>
      <c r="Q115"/>
      <c r="R115"/>
      <c r="S115"/>
      <c r="T115"/>
    </row>
    <row r="116" spans="2:20" x14ac:dyDescent="0.25">
      <c r="B116" s="8" t="s">
        <v>2</v>
      </c>
      <c r="C116" s="8" t="s">
        <v>233</v>
      </c>
      <c r="H116" s="5"/>
      <c r="J116" s="5"/>
      <c r="K116" s="5"/>
      <c r="L116" s="5"/>
      <c r="M116" s="5"/>
      <c r="N116" s="4"/>
      <c r="O116" s="3"/>
      <c r="P116"/>
      <c r="Q116"/>
      <c r="R116"/>
      <c r="S116"/>
      <c r="T116"/>
    </row>
    <row r="117" spans="2:20" x14ac:dyDescent="0.25">
      <c r="C117" s="8"/>
      <c r="H117" s="5"/>
      <c r="J117" s="5"/>
      <c r="K117" s="5"/>
      <c r="L117" s="5"/>
      <c r="M117" s="5"/>
      <c r="N117" s="4"/>
      <c r="O117" s="3"/>
      <c r="P117"/>
      <c r="Q117"/>
      <c r="R117"/>
      <c r="S117"/>
      <c r="T117"/>
    </row>
    <row r="118" spans="2:20" x14ac:dyDescent="0.25">
      <c r="C118" s="8" t="s">
        <v>10</v>
      </c>
      <c r="D118" s="1">
        <v>0.40982941508663134</v>
      </c>
      <c r="E118" s="1">
        <v>7.5069997219169102E-3</v>
      </c>
      <c r="F118" s="1">
        <v>54.592970596511691</v>
      </c>
      <c r="G118" s="6">
        <v>1.4058309677229808E-11</v>
      </c>
      <c r="H118" s="1">
        <v>0.39251824268100899</v>
      </c>
      <c r="I118" s="1">
        <v>0.4271405874922537</v>
      </c>
      <c r="J118" s="1">
        <v>0.40982941508663134</v>
      </c>
      <c r="K118" s="1">
        <v>7.5069997219169102E-3</v>
      </c>
      <c r="L118" s="1">
        <v>0.39251824268100899</v>
      </c>
      <c r="M118" s="1">
        <v>0.4271405874922537</v>
      </c>
      <c r="N118" s="4" t="s">
        <v>144</v>
      </c>
      <c r="O118" s="3" t="e" vm="11">
        <v>#VALUE!</v>
      </c>
      <c r="P118"/>
      <c r="Q118"/>
      <c r="R118"/>
      <c r="S118"/>
      <c r="T118"/>
    </row>
    <row r="119" spans="2:20" x14ac:dyDescent="0.25">
      <c r="C119" s="8" t="s">
        <v>220</v>
      </c>
      <c r="D119" s="1">
        <v>0.16384152555670009</v>
      </c>
      <c r="E119" s="1">
        <v>1.5013999443833822E-2</v>
      </c>
      <c r="F119" s="1">
        <v>10.912583696943523</v>
      </c>
      <c r="G119" s="6">
        <v>4.4064352204301751E-6</v>
      </c>
      <c r="H119" s="1">
        <v>0.12921918074545541</v>
      </c>
      <c r="I119" s="1">
        <v>0.19846387036794477</v>
      </c>
      <c r="J119" s="1">
        <v>8.1920762778350045E-2</v>
      </c>
      <c r="K119" s="1">
        <v>7.5069997219169111E-3</v>
      </c>
      <c r="L119" s="1">
        <v>6.4609590372727704E-2</v>
      </c>
      <c r="M119" s="1">
        <v>9.9231935183972386E-2</v>
      </c>
      <c r="N119" s="4" t="s">
        <v>144</v>
      </c>
      <c r="O119" s="3"/>
      <c r="P119"/>
      <c r="Q119"/>
      <c r="R119"/>
      <c r="S119"/>
      <c r="T119"/>
    </row>
    <row r="120" spans="2:20" x14ac:dyDescent="0.25">
      <c r="C120" s="8" t="s">
        <v>219</v>
      </c>
      <c r="D120" s="1">
        <v>1.3090663186847696E-2</v>
      </c>
      <c r="E120" s="1">
        <v>1.5013999443833822E-2</v>
      </c>
      <c r="F120" s="1">
        <v>0.87189714078642577</v>
      </c>
      <c r="G120" s="6">
        <v>0.40866818768414781</v>
      </c>
      <c r="H120" s="1">
        <v>-2.1531681624396979E-2</v>
      </c>
      <c r="I120" s="1">
        <v>4.7713007998092374E-2</v>
      </c>
      <c r="J120" s="1">
        <v>6.545331593423848E-3</v>
      </c>
      <c r="K120" s="1">
        <v>7.5069997219169111E-3</v>
      </c>
      <c r="L120" s="1">
        <v>-1.0765840812198489E-2</v>
      </c>
      <c r="M120" s="1">
        <v>2.3856503999046187E-2</v>
      </c>
      <c r="N120" s="4"/>
      <c r="O120" s="3"/>
      <c r="P120"/>
      <c r="Q120"/>
      <c r="R120"/>
      <c r="S120"/>
      <c r="T120"/>
    </row>
    <row r="121" spans="2:20" x14ac:dyDescent="0.25">
      <c r="C121" s="8" t="s">
        <v>218</v>
      </c>
      <c r="D121" s="1">
        <v>-0.16757725218663216</v>
      </c>
      <c r="E121" s="1">
        <v>1.5013999443833822E-2</v>
      </c>
      <c r="F121" s="1">
        <v>-11.161399919689975</v>
      </c>
      <c r="G121" s="6">
        <v>3.7162814477037879E-6</v>
      </c>
      <c r="H121" s="1">
        <v>-0.20219959699787685</v>
      </c>
      <c r="I121" s="1">
        <v>-0.13295490737538748</v>
      </c>
      <c r="J121" s="1">
        <v>-8.3788626093316082E-2</v>
      </c>
      <c r="K121" s="1">
        <v>7.5069997219169111E-3</v>
      </c>
      <c r="L121" s="1">
        <v>-0.10109979849893842</v>
      </c>
      <c r="M121" s="1">
        <v>-6.6477453687693741E-2</v>
      </c>
      <c r="N121" s="4" t="s">
        <v>144</v>
      </c>
      <c r="O121" s="3"/>
      <c r="P121"/>
      <c r="Q121"/>
      <c r="R121"/>
      <c r="S121"/>
      <c r="T121"/>
    </row>
    <row r="122" spans="2:20" x14ac:dyDescent="0.25">
      <c r="C122" s="8" t="s">
        <v>221</v>
      </c>
      <c r="D122" s="1">
        <v>0.134141447051285</v>
      </c>
      <c r="E122" s="1">
        <v>1.5013999443833822E-2</v>
      </c>
      <c r="F122" s="1">
        <v>8.9344246716604392</v>
      </c>
      <c r="G122" s="6">
        <v>1.9554108627049927E-5</v>
      </c>
      <c r="H122" s="1">
        <v>9.9519102240040319E-2</v>
      </c>
      <c r="I122" s="1">
        <v>0.16876379186252968</v>
      </c>
      <c r="J122" s="1">
        <v>6.7070723525642501E-2</v>
      </c>
      <c r="K122" s="1">
        <v>7.5069997219169111E-3</v>
      </c>
      <c r="L122" s="1">
        <v>4.975955112002016E-2</v>
      </c>
      <c r="M122" s="1">
        <v>8.4381895931264841E-2</v>
      </c>
      <c r="N122" s="4" t="s">
        <v>144</v>
      </c>
      <c r="O122" s="3"/>
      <c r="P122"/>
      <c r="Q122"/>
      <c r="R122"/>
      <c r="S122"/>
      <c r="T122"/>
    </row>
    <row r="123" spans="2:20" x14ac:dyDescent="0.25">
      <c r="C123" s="8" t="s">
        <v>222</v>
      </c>
      <c r="D123" s="1">
        <v>3.9457267990099652E-2</v>
      </c>
      <c r="E123" s="1">
        <v>1.5013999443833822E-2</v>
      </c>
      <c r="F123" s="1">
        <v>2.6280318004343983</v>
      </c>
      <c r="G123" s="6">
        <v>3.0270546410204064E-2</v>
      </c>
      <c r="H123" s="1">
        <v>4.8349231788549774E-3</v>
      </c>
      <c r="I123" s="1">
        <v>7.4079612801344327E-2</v>
      </c>
      <c r="J123" s="1">
        <v>1.9728633995049826E-2</v>
      </c>
      <c r="K123" s="1">
        <v>7.5069997219169111E-3</v>
      </c>
      <c r="L123" s="1">
        <v>2.4174615894274887E-3</v>
      </c>
      <c r="M123" s="1">
        <v>3.7039806400672164E-2</v>
      </c>
      <c r="N123" s="4" t="s">
        <v>150</v>
      </c>
      <c r="O123" s="3"/>
      <c r="P123"/>
      <c r="Q123"/>
      <c r="R123"/>
      <c r="S123"/>
      <c r="T123"/>
    </row>
    <row r="124" spans="2:20" x14ac:dyDescent="0.25">
      <c r="C124" s="8" t="s">
        <v>224</v>
      </c>
      <c r="D124" s="1">
        <v>7.5546022072830052E-2</v>
      </c>
      <c r="E124" s="1">
        <v>1.5013999443833822E-2</v>
      </c>
      <c r="F124" s="1">
        <v>5.0317053997132284</v>
      </c>
      <c r="G124" s="6">
        <v>1.0120141839288286E-3</v>
      </c>
      <c r="H124" s="1">
        <v>4.0923677261585377E-2</v>
      </c>
      <c r="I124" s="1">
        <v>0.11016836688407472</v>
      </c>
      <c r="J124" s="1">
        <v>3.7773011036415026E-2</v>
      </c>
      <c r="K124" s="1">
        <v>7.5069997219169111E-3</v>
      </c>
      <c r="L124" s="1">
        <v>2.0461838630792688E-2</v>
      </c>
      <c r="M124" s="1">
        <v>5.508418344203736E-2</v>
      </c>
      <c r="N124" s="4" t="s">
        <v>151</v>
      </c>
      <c r="O124" s="3"/>
      <c r="P124"/>
      <c r="Q124"/>
      <c r="R124"/>
      <c r="S124"/>
      <c r="T124"/>
    </row>
    <row r="125" spans="2:20" x14ac:dyDescent="0.25">
      <c r="C125" s="8" t="s">
        <v>223</v>
      </c>
      <c r="D125" s="1">
        <v>-4.5719754433470233E-2</v>
      </c>
      <c r="E125" s="1">
        <v>1.5013999443833822E-2</v>
      </c>
      <c r="F125" s="1">
        <v>-3.0451416096360067</v>
      </c>
      <c r="G125" s="6">
        <v>1.5938252798739901E-2</v>
      </c>
      <c r="H125" s="1">
        <v>-8.0342099244714915E-2</v>
      </c>
      <c r="I125" s="1">
        <v>-1.1097409622225558E-2</v>
      </c>
      <c r="J125" s="1">
        <v>-2.2859877216735117E-2</v>
      </c>
      <c r="K125" s="1">
        <v>7.5069997219169111E-3</v>
      </c>
      <c r="L125" s="1">
        <v>-4.0171049622357458E-2</v>
      </c>
      <c r="M125" s="1">
        <v>-5.5487048111127792E-3</v>
      </c>
      <c r="N125" s="4" t="s">
        <v>150</v>
      </c>
      <c r="O125" s="3"/>
      <c r="P125"/>
      <c r="Q125"/>
      <c r="R125"/>
      <c r="S125"/>
      <c r="T125"/>
    </row>
    <row r="126" spans="2:20" x14ac:dyDescent="0.25">
      <c r="C126" s="8"/>
      <c r="H126" s="5"/>
      <c r="J126" s="5"/>
      <c r="K126" s="5"/>
      <c r="L126" s="5"/>
      <c r="M126" s="5"/>
      <c r="N126" s="4"/>
      <c r="O126" s="3"/>
      <c r="P126"/>
      <c r="Q126"/>
      <c r="R126"/>
      <c r="S126"/>
      <c r="T126"/>
    </row>
    <row r="127" spans="2:20" x14ac:dyDescent="0.25">
      <c r="B127" s="8" t="s">
        <v>204</v>
      </c>
      <c r="C127" s="8" t="s">
        <v>234</v>
      </c>
      <c r="H127" s="5"/>
      <c r="J127" s="5"/>
      <c r="K127" s="5"/>
      <c r="L127" s="5"/>
      <c r="M127" s="5"/>
      <c r="N127" s="4"/>
      <c r="O127" s="3"/>
      <c r="P127"/>
      <c r="Q127"/>
      <c r="R127"/>
      <c r="S127"/>
      <c r="T127"/>
    </row>
    <row r="128" spans="2:20" x14ac:dyDescent="0.25">
      <c r="C128" s="8"/>
      <c r="H128" s="5"/>
      <c r="J128" s="5"/>
      <c r="K128" s="5"/>
      <c r="L128" s="5"/>
      <c r="M128" s="5"/>
      <c r="N128" s="4"/>
      <c r="O128" s="3"/>
      <c r="P128"/>
      <c r="Q128"/>
      <c r="R128"/>
      <c r="S128"/>
      <c r="T128"/>
    </row>
    <row r="129" spans="2:20" x14ac:dyDescent="0.25">
      <c r="C129" s="8" t="s">
        <v>10</v>
      </c>
      <c r="D129" s="1">
        <v>0.8351203391024663</v>
      </c>
      <c r="E129" s="1">
        <v>1.2498887616432603E-2</v>
      </c>
      <c r="F129" s="1">
        <v>66.815573091841586</v>
      </c>
      <c r="G129" s="6">
        <v>2.8015424418897106E-12</v>
      </c>
      <c r="H129" s="1">
        <v>0.80629785256701825</v>
      </c>
      <c r="I129" s="1">
        <v>0.86394282563791436</v>
      </c>
      <c r="J129" s="1">
        <v>0.8351203391024663</v>
      </c>
      <c r="K129" s="1">
        <v>1.2498887616432603E-2</v>
      </c>
      <c r="L129" s="1">
        <v>0.80629785256701825</v>
      </c>
      <c r="M129" s="1">
        <v>0.86394282563791436</v>
      </c>
      <c r="N129" s="4" t="s">
        <v>144</v>
      </c>
      <c r="O129" s="3" t="e" vm="12">
        <v>#VALUE!</v>
      </c>
      <c r="P129"/>
      <c r="Q129"/>
      <c r="R129"/>
      <c r="S129"/>
      <c r="T129"/>
    </row>
    <row r="130" spans="2:20" x14ac:dyDescent="0.25">
      <c r="C130" s="8" t="s">
        <v>220</v>
      </c>
      <c r="D130" s="1">
        <v>0.23167244982385213</v>
      </c>
      <c r="E130" s="1">
        <v>2.4997775232865206E-2</v>
      </c>
      <c r="F130" s="1">
        <v>9.2677227339521995</v>
      </c>
      <c r="G130" s="6">
        <v>1.4931182860660595E-5</v>
      </c>
      <c r="H130" s="1">
        <v>0.17402747675295593</v>
      </c>
      <c r="I130" s="1">
        <v>0.28931742289474832</v>
      </c>
      <c r="J130" s="1">
        <v>0.11583622491192606</v>
      </c>
      <c r="K130" s="1">
        <v>1.2498887616432603E-2</v>
      </c>
      <c r="L130" s="1">
        <v>8.7013738376477967E-2</v>
      </c>
      <c r="M130" s="1">
        <v>0.14465871144737416</v>
      </c>
      <c r="N130" s="4" t="s">
        <v>144</v>
      </c>
      <c r="O130" s="3"/>
      <c r="P130"/>
      <c r="Q130"/>
      <c r="R130"/>
      <c r="S130"/>
      <c r="T130"/>
    </row>
    <row r="131" spans="2:20" x14ac:dyDescent="0.25">
      <c r="C131" s="8" t="s">
        <v>219</v>
      </c>
      <c r="D131" s="1">
        <v>-0.28117558201362203</v>
      </c>
      <c r="E131" s="1">
        <v>2.4997775232865206E-2</v>
      </c>
      <c r="F131" s="1">
        <v>-11.248024249932186</v>
      </c>
      <c r="G131" s="6">
        <v>3.5050779152468984E-6</v>
      </c>
      <c r="H131" s="1">
        <v>-0.33882055508451825</v>
      </c>
      <c r="I131" s="1">
        <v>-0.22353060894272581</v>
      </c>
      <c r="J131" s="1">
        <v>-0.14058779100681101</v>
      </c>
      <c r="K131" s="1">
        <v>1.2498887616432603E-2</v>
      </c>
      <c r="L131" s="1">
        <v>-0.16941027754225912</v>
      </c>
      <c r="M131" s="1">
        <v>-0.1117653044713629</v>
      </c>
      <c r="N131" s="4" t="s">
        <v>144</v>
      </c>
      <c r="O131" s="3"/>
      <c r="P131"/>
      <c r="Q131"/>
      <c r="R131"/>
      <c r="S131"/>
      <c r="T131"/>
    </row>
    <row r="132" spans="2:20" x14ac:dyDescent="0.25">
      <c r="C132" s="8" t="s">
        <v>218</v>
      </c>
      <c r="D132" s="1">
        <v>-0.13644206737149797</v>
      </c>
      <c r="E132" s="1">
        <v>2.4997775232865206E-2</v>
      </c>
      <c r="F132" s="1">
        <v>-5.458168421008688</v>
      </c>
      <c r="G132" s="6">
        <v>6.0283801345573443E-4</v>
      </c>
      <c r="H132" s="1">
        <v>-0.19408704044239417</v>
      </c>
      <c r="I132" s="1">
        <v>-7.8797094300601764E-2</v>
      </c>
      <c r="J132" s="1">
        <v>-6.8221033685748986E-2</v>
      </c>
      <c r="K132" s="1">
        <v>1.2498887616432603E-2</v>
      </c>
      <c r="L132" s="1">
        <v>-9.7043520221197083E-2</v>
      </c>
      <c r="M132" s="1">
        <v>-3.9398547150300882E-2</v>
      </c>
      <c r="N132" s="4" t="s">
        <v>144</v>
      </c>
      <c r="O132" s="3"/>
      <c r="P132"/>
      <c r="Q132"/>
      <c r="R132"/>
      <c r="S132"/>
      <c r="T132"/>
    </row>
    <row r="133" spans="2:20" x14ac:dyDescent="0.25">
      <c r="C133" s="8" t="s">
        <v>221</v>
      </c>
      <c r="D133" s="1">
        <v>0.53265679920382425</v>
      </c>
      <c r="E133" s="1">
        <v>2.4997775232865206E-2</v>
      </c>
      <c r="F133" s="1">
        <v>21.308168196645234</v>
      </c>
      <c r="G133" s="6">
        <v>2.4747840739402899E-8</v>
      </c>
      <c r="H133" s="1">
        <v>0.47501182613292803</v>
      </c>
      <c r="I133" s="1">
        <v>0.59030177227472047</v>
      </c>
      <c r="J133" s="1">
        <v>0.26632839960191212</v>
      </c>
      <c r="K133" s="1">
        <v>1.2498887616432603E-2</v>
      </c>
      <c r="L133" s="1">
        <v>0.23750591306646401</v>
      </c>
      <c r="M133" s="1">
        <v>0.29515088613736024</v>
      </c>
      <c r="N133" s="4" t="s">
        <v>144</v>
      </c>
      <c r="O133" s="3"/>
      <c r="P133"/>
      <c r="Q133"/>
      <c r="R133"/>
      <c r="S133"/>
      <c r="T133"/>
    </row>
    <row r="134" spans="2:20" x14ac:dyDescent="0.25">
      <c r="C134" s="8" t="s">
        <v>222</v>
      </c>
      <c r="D134" s="1">
        <v>0.28755613883887338</v>
      </c>
      <c r="E134" s="1">
        <v>2.4997775232865206E-2</v>
      </c>
      <c r="F134" s="1">
        <v>11.503269237368615</v>
      </c>
      <c r="G134" s="6">
        <v>2.9568369346436601E-6</v>
      </c>
      <c r="H134" s="1">
        <v>0.22991116576797715</v>
      </c>
      <c r="I134" s="1">
        <v>0.3452011119097696</v>
      </c>
      <c r="J134" s="1">
        <v>0.14377806941943669</v>
      </c>
      <c r="K134" s="1">
        <v>1.2498887616432603E-2</v>
      </c>
      <c r="L134" s="1">
        <v>0.11495558288398858</v>
      </c>
      <c r="M134" s="1">
        <v>0.1726005559548848</v>
      </c>
      <c r="N134" s="4" t="s">
        <v>144</v>
      </c>
      <c r="O134" s="3"/>
      <c r="P134"/>
      <c r="Q134"/>
      <c r="R134"/>
      <c r="S134"/>
      <c r="T134"/>
    </row>
    <row r="135" spans="2:20" x14ac:dyDescent="0.25">
      <c r="C135" s="8" t="s">
        <v>224</v>
      </c>
      <c r="D135" s="1">
        <v>-0.18138305042671615</v>
      </c>
      <c r="E135" s="1">
        <v>2.4997775232865206E-2</v>
      </c>
      <c r="F135" s="1">
        <v>-7.2559677306101733</v>
      </c>
      <c r="G135" s="6">
        <v>8.7544731626140504E-5</v>
      </c>
      <c r="H135" s="1">
        <v>-0.23902802349761237</v>
      </c>
      <c r="I135" s="1">
        <v>-0.12373807735581994</v>
      </c>
      <c r="J135" s="1">
        <v>-9.0691525213358076E-2</v>
      </c>
      <c r="K135" s="1">
        <v>1.2498887616432603E-2</v>
      </c>
      <c r="L135" s="1">
        <v>-0.11951401174880619</v>
      </c>
      <c r="M135" s="1">
        <v>-6.1869038677909972E-2</v>
      </c>
      <c r="N135" s="4" t="s">
        <v>151</v>
      </c>
      <c r="O135" s="3"/>
      <c r="P135"/>
      <c r="Q135"/>
      <c r="R135"/>
      <c r="S135"/>
      <c r="T135"/>
    </row>
    <row r="136" spans="2:20" x14ac:dyDescent="0.25">
      <c r="C136" s="8" t="s">
        <v>223</v>
      </c>
      <c r="D136" s="1">
        <v>-0.14488758221696033</v>
      </c>
      <c r="E136" s="1">
        <v>2.4997775232865206E-2</v>
      </c>
      <c r="F136" s="1">
        <v>-5.7960190803889207</v>
      </c>
      <c r="G136" s="6">
        <v>4.0700625390853364E-4</v>
      </c>
      <c r="H136" s="1">
        <v>-0.20253255528785652</v>
      </c>
      <c r="I136" s="1">
        <v>-8.7242609146064118E-2</v>
      </c>
      <c r="J136" s="1">
        <v>-7.2443791108480163E-2</v>
      </c>
      <c r="K136" s="1">
        <v>1.2498887616432603E-2</v>
      </c>
      <c r="L136" s="1">
        <v>-0.10126627764392826</v>
      </c>
      <c r="M136" s="1">
        <v>-4.3621304573032059E-2</v>
      </c>
      <c r="N136" s="4" t="s">
        <v>151</v>
      </c>
      <c r="O136" s="3"/>
      <c r="P136"/>
      <c r="Q136"/>
      <c r="R136"/>
      <c r="S136"/>
      <c r="T136"/>
    </row>
    <row r="137" spans="2:20" x14ac:dyDescent="0.25">
      <c r="C137" s="8"/>
      <c r="H137" s="5"/>
      <c r="J137" s="5"/>
      <c r="K137" s="5"/>
      <c r="L137" s="5"/>
      <c r="M137" s="5"/>
      <c r="N137" s="4"/>
      <c r="O137" s="3"/>
      <c r="P137"/>
      <c r="Q137"/>
      <c r="R137"/>
      <c r="S137"/>
      <c r="T137"/>
    </row>
    <row r="138" spans="2:20" ht="15" customHeight="1" x14ac:dyDescent="0.25">
      <c r="B138" s="8" t="s">
        <v>206</v>
      </c>
      <c r="C138" s="8" t="s">
        <v>235</v>
      </c>
      <c r="H138" s="5"/>
      <c r="J138" s="5"/>
      <c r="K138" s="5"/>
      <c r="L138" s="5"/>
      <c r="M138" s="5"/>
      <c r="N138" s="4"/>
      <c r="O138" s="3"/>
      <c r="P138"/>
      <c r="Q138"/>
      <c r="R138"/>
      <c r="S138"/>
      <c r="T138"/>
    </row>
    <row r="139" spans="2:20" x14ac:dyDescent="0.25">
      <c r="C139" s="8"/>
      <c r="H139" s="5"/>
      <c r="J139" s="5"/>
      <c r="K139" s="5"/>
      <c r="L139" s="5"/>
      <c r="M139" s="5"/>
      <c r="N139" s="4"/>
      <c r="O139" s="3"/>
      <c r="P139"/>
      <c r="Q139"/>
      <c r="R139"/>
      <c r="S139"/>
      <c r="T139"/>
    </row>
    <row r="140" spans="2:20" x14ac:dyDescent="0.25">
      <c r="C140" s="8" t="s">
        <v>10</v>
      </c>
      <c r="D140" s="1">
        <v>1.4867313098226784</v>
      </c>
      <c r="E140" s="1">
        <v>1.9526565253475278E-2</v>
      </c>
      <c r="F140" s="1">
        <v>76.138905666375436</v>
      </c>
      <c r="G140" s="6">
        <v>9.8675391394228941E-13</v>
      </c>
      <c r="H140" s="1">
        <v>1.4417029695916721</v>
      </c>
      <c r="I140" s="1">
        <v>1.5317596500536848</v>
      </c>
      <c r="J140" s="1">
        <v>1.4867313098226784</v>
      </c>
      <c r="K140" s="1">
        <v>1.9526565253475278E-2</v>
      </c>
      <c r="L140" s="1">
        <v>1.4417029695916721</v>
      </c>
      <c r="M140" s="1">
        <v>1.5317596500536848</v>
      </c>
      <c r="N140" s="4" t="s">
        <v>144</v>
      </c>
      <c r="O140" s="3" t="e" vm="13">
        <v>#VALUE!</v>
      </c>
      <c r="P140"/>
      <c r="Q140"/>
      <c r="R140"/>
      <c r="S140"/>
      <c r="T140"/>
    </row>
    <row r="141" spans="2:20" x14ac:dyDescent="0.25">
      <c r="C141" s="8" t="s">
        <v>220</v>
      </c>
      <c r="D141" s="1">
        <v>0.43327573913968159</v>
      </c>
      <c r="E141" s="1">
        <v>3.9053130506950556E-2</v>
      </c>
      <c r="F141" s="1">
        <v>11.09452004270358</v>
      </c>
      <c r="G141" s="6">
        <v>3.8890914164028209E-6</v>
      </c>
      <c r="H141" s="1">
        <v>0.34321905867766878</v>
      </c>
      <c r="I141" s="1">
        <v>0.52333241960169441</v>
      </c>
      <c r="J141" s="1">
        <v>0.2166378695698408</v>
      </c>
      <c r="K141" s="1">
        <v>1.9526565253475278E-2</v>
      </c>
      <c r="L141" s="1">
        <v>0.17160952933883439</v>
      </c>
      <c r="M141" s="1">
        <v>0.2616662098008472</v>
      </c>
      <c r="N141" s="4" t="s">
        <v>144</v>
      </c>
      <c r="O141" s="3"/>
      <c r="P141"/>
      <c r="Q141"/>
      <c r="R141"/>
      <c r="S141"/>
      <c r="T141"/>
    </row>
    <row r="142" spans="2:20" x14ac:dyDescent="0.25">
      <c r="C142" s="8" t="s">
        <v>219</v>
      </c>
      <c r="D142" s="1">
        <v>0.37496943938771171</v>
      </c>
      <c r="E142" s="1">
        <v>3.9053130506950556E-2</v>
      </c>
      <c r="F142" s="1">
        <v>9.6015206596811957</v>
      </c>
      <c r="G142" s="6">
        <v>1.1489460826837349E-5</v>
      </c>
      <c r="H142" s="1">
        <v>0.28491275892569889</v>
      </c>
      <c r="I142" s="1">
        <v>0.46502611984972453</v>
      </c>
      <c r="J142" s="1">
        <v>0.18748471969385586</v>
      </c>
      <c r="K142" s="1">
        <v>1.9526565253475278E-2</v>
      </c>
      <c r="L142" s="1">
        <v>0.14245637946284945</v>
      </c>
      <c r="M142" s="1">
        <v>0.23251305992486226</v>
      </c>
      <c r="N142" s="4" t="s">
        <v>144</v>
      </c>
      <c r="O142" s="3"/>
      <c r="P142"/>
      <c r="Q142"/>
      <c r="R142"/>
      <c r="S142"/>
      <c r="T142"/>
    </row>
    <row r="143" spans="2:20" x14ac:dyDescent="0.25">
      <c r="C143" s="8" t="s">
        <v>218</v>
      </c>
      <c r="D143" s="1">
        <v>-1.0174398262371322</v>
      </c>
      <c r="E143" s="1">
        <v>3.9053130506950556E-2</v>
      </c>
      <c r="F143" s="1">
        <v>-26.052708528860482</v>
      </c>
      <c r="G143" s="6">
        <v>5.0590998816074567E-9</v>
      </c>
      <c r="H143" s="1">
        <v>-1.1074965066991451</v>
      </c>
      <c r="I143" s="1">
        <v>-0.92738314577511938</v>
      </c>
      <c r="J143" s="1">
        <v>-0.50871991311856612</v>
      </c>
      <c r="K143" s="1">
        <v>1.9526565253475278E-2</v>
      </c>
      <c r="L143" s="1">
        <v>-0.55374825334957256</v>
      </c>
      <c r="M143" s="1">
        <v>-0.46369157288755969</v>
      </c>
      <c r="N143" s="4" t="s">
        <v>144</v>
      </c>
      <c r="O143" s="3"/>
      <c r="P143"/>
      <c r="Q143"/>
      <c r="R143"/>
      <c r="S143"/>
      <c r="T143"/>
    </row>
    <row r="144" spans="2:20" x14ac:dyDescent="0.25">
      <c r="C144" s="8" t="s">
        <v>221</v>
      </c>
      <c r="D144" s="1">
        <v>0.4684866937346992</v>
      </c>
      <c r="E144" s="1">
        <v>3.9053130506950556E-2</v>
      </c>
      <c r="F144" s="1">
        <v>11.996136741235619</v>
      </c>
      <c r="G144" s="6">
        <v>2.1491337185954959E-6</v>
      </c>
      <c r="H144" s="1">
        <v>0.37843001327268638</v>
      </c>
      <c r="I144" s="1">
        <v>0.55854337419671207</v>
      </c>
      <c r="J144" s="1">
        <v>0.2342433468673496</v>
      </c>
      <c r="K144" s="1">
        <v>1.9526565253475278E-2</v>
      </c>
      <c r="L144" s="1">
        <v>0.18921500663634319</v>
      </c>
      <c r="M144" s="1">
        <v>0.27927168709835604</v>
      </c>
      <c r="N144" s="4" t="s">
        <v>144</v>
      </c>
      <c r="O144" s="3"/>
      <c r="P144"/>
      <c r="Q144"/>
      <c r="R144"/>
      <c r="S144"/>
      <c r="T144"/>
    </row>
    <row r="145" spans="2:20" x14ac:dyDescent="0.25">
      <c r="C145" s="8" t="s">
        <v>222</v>
      </c>
      <c r="D145" s="1">
        <v>0.10491852383163416</v>
      </c>
      <c r="E145" s="1">
        <v>3.9053130506950556E-2</v>
      </c>
      <c r="F145" s="1">
        <v>2.6865586054096506</v>
      </c>
      <c r="G145" s="6">
        <v>2.7643629514853236E-2</v>
      </c>
      <c r="H145" s="1">
        <v>1.4861843369621347E-2</v>
      </c>
      <c r="I145" s="1">
        <v>0.19497520429364698</v>
      </c>
      <c r="J145" s="1">
        <v>5.2459261915817082E-2</v>
      </c>
      <c r="K145" s="1">
        <v>1.9526565253475278E-2</v>
      </c>
      <c r="L145" s="1">
        <v>7.4309216848106735E-3</v>
      </c>
      <c r="M145" s="1">
        <v>9.748760214682349E-2</v>
      </c>
      <c r="N145" s="4" t="s">
        <v>150</v>
      </c>
      <c r="O145" s="3"/>
      <c r="P145"/>
      <c r="Q145"/>
      <c r="R145"/>
      <c r="S145"/>
      <c r="T145"/>
    </row>
    <row r="146" spans="2:20" x14ac:dyDescent="0.25">
      <c r="C146" s="8" t="s">
        <v>224</v>
      </c>
      <c r="D146" s="1">
        <v>0.21182115948015823</v>
      </c>
      <c r="E146" s="1">
        <v>3.9053130506950556E-2</v>
      </c>
      <c r="F146" s="1">
        <v>5.4239226594769132</v>
      </c>
      <c r="G146" s="6">
        <v>6.2786159559758141E-4</v>
      </c>
      <c r="H146" s="1">
        <v>0.12176447901814541</v>
      </c>
      <c r="I146" s="1">
        <v>0.30187783994217104</v>
      </c>
      <c r="J146" s="1">
        <v>0.10591057974007911</v>
      </c>
      <c r="K146" s="1">
        <v>1.9526565253475278E-2</v>
      </c>
      <c r="L146" s="1">
        <v>6.0882239509072705E-2</v>
      </c>
      <c r="M146" s="1">
        <v>0.15093891997108552</v>
      </c>
      <c r="N146" s="4" t="s">
        <v>144</v>
      </c>
      <c r="O146" s="3"/>
      <c r="P146"/>
      <c r="Q146"/>
      <c r="R146"/>
      <c r="S146"/>
      <c r="T146"/>
    </row>
    <row r="147" spans="2:20" x14ac:dyDescent="0.25">
      <c r="C147" s="8" t="s">
        <v>223</v>
      </c>
      <c r="D147" s="1">
        <v>-9.3830697942690906E-3</v>
      </c>
      <c r="E147" s="1">
        <v>3.9053130506950556E-2</v>
      </c>
      <c r="F147" s="1">
        <v>-0.2402642162732414</v>
      </c>
      <c r="G147" s="6">
        <v>0.81616771984377012</v>
      </c>
      <c r="H147" s="1">
        <v>-9.9439750256281906E-2</v>
      </c>
      <c r="I147" s="1">
        <v>8.0673610667743728E-2</v>
      </c>
      <c r="J147" s="1">
        <v>-4.6915348971345453E-3</v>
      </c>
      <c r="K147" s="1">
        <v>1.9526565253475278E-2</v>
      </c>
      <c r="L147" s="1">
        <v>-4.9719875128140953E-2</v>
      </c>
      <c r="M147" s="1">
        <v>4.0336805333871864E-2</v>
      </c>
      <c r="N147" s="4"/>
      <c r="O147" s="3"/>
      <c r="P147"/>
      <c r="Q147"/>
      <c r="R147"/>
      <c r="S147"/>
      <c r="T147"/>
    </row>
    <row r="148" spans="2:20" ht="15" customHeight="1" x14ac:dyDescent="0.25">
      <c r="C148" s="8"/>
      <c r="H148" s="5"/>
      <c r="J148" s="5"/>
      <c r="K148" s="5"/>
      <c r="L148" s="5"/>
      <c r="M148" s="5"/>
      <c r="N148" s="4"/>
      <c r="O148" s="3"/>
      <c r="P148"/>
      <c r="Q148"/>
      <c r="R148"/>
      <c r="S148"/>
      <c r="T148"/>
    </row>
    <row r="149" spans="2:20" x14ac:dyDescent="0.25">
      <c r="B149" s="8" t="s">
        <v>205</v>
      </c>
      <c r="C149" s="8" t="s">
        <v>236</v>
      </c>
      <c r="H149" s="5"/>
      <c r="J149" s="5"/>
      <c r="K149" s="5"/>
      <c r="L149" s="5"/>
      <c r="M149" s="5"/>
      <c r="N149" s="4"/>
      <c r="O149" s="3"/>
      <c r="P149"/>
      <c r="Q149"/>
      <c r="R149"/>
      <c r="S149"/>
      <c r="T149"/>
    </row>
    <row r="150" spans="2:20" x14ac:dyDescent="0.25">
      <c r="C150" s="8"/>
      <c r="H150" s="5"/>
      <c r="J150" s="5"/>
      <c r="K150" s="5"/>
      <c r="L150" s="5"/>
      <c r="M150" s="5"/>
      <c r="N150" s="4"/>
      <c r="O150" s="3"/>
      <c r="P150"/>
      <c r="Q150"/>
      <c r="R150"/>
      <c r="S150"/>
      <c r="T150"/>
    </row>
    <row r="151" spans="2:20" x14ac:dyDescent="0.25">
      <c r="C151" s="8" t="s">
        <v>10</v>
      </c>
      <c r="D151" s="1">
        <v>5.215639384440351</v>
      </c>
      <c r="E151" s="1">
        <v>8.4762885662246781E-2</v>
      </c>
      <c r="F151" s="1">
        <v>61.53211212302304</v>
      </c>
      <c r="G151" s="6">
        <v>5.4088303500501655E-12</v>
      </c>
      <c r="H151" s="1">
        <v>5.0201758195472754</v>
      </c>
      <c r="I151" s="1">
        <v>5.4111029493334266</v>
      </c>
      <c r="J151" s="1">
        <v>5.215639384440351</v>
      </c>
      <c r="K151" s="1">
        <v>8.4762885662246781E-2</v>
      </c>
      <c r="L151" s="1">
        <v>5.0201758195472754</v>
      </c>
      <c r="M151" s="1">
        <v>5.4111029493334266</v>
      </c>
      <c r="N151" s="4" t="s">
        <v>144</v>
      </c>
      <c r="O151" s="3" t="e" vm="14">
        <v>#VALUE!</v>
      </c>
      <c r="P151"/>
      <c r="Q151"/>
      <c r="R151"/>
      <c r="S151"/>
      <c r="T151"/>
    </row>
    <row r="152" spans="2:20" x14ac:dyDescent="0.25">
      <c r="C152" s="8" t="s">
        <v>220</v>
      </c>
      <c r="D152" s="1">
        <v>0.47153118468329147</v>
      </c>
      <c r="E152" s="1">
        <v>0.16952577132449356</v>
      </c>
      <c r="F152" s="1">
        <v>2.7814719909501058</v>
      </c>
      <c r="G152" s="6">
        <v>2.3870283666523412E-2</v>
      </c>
      <c r="H152" s="1">
        <v>8.0604054897140009E-2</v>
      </c>
      <c r="I152" s="1">
        <v>0.86245831446944288</v>
      </c>
      <c r="J152" s="1">
        <v>0.23576559234164574</v>
      </c>
      <c r="K152" s="1">
        <v>8.4762885662246781E-2</v>
      </c>
      <c r="L152" s="1">
        <v>4.0302027448570005E-2</v>
      </c>
      <c r="M152" s="1">
        <v>0.43122915723472144</v>
      </c>
      <c r="N152" s="4" t="s">
        <v>150</v>
      </c>
      <c r="O152" s="3"/>
      <c r="P152"/>
      <c r="Q152"/>
      <c r="R152"/>
      <c r="S152"/>
      <c r="T152"/>
    </row>
    <row r="153" spans="2:20" x14ac:dyDescent="0.25">
      <c r="C153" s="8" t="s">
        <v>219</v>
      </c>
      <c r="D153" s="1">
        <v>1.1282393596417615</v>
      </c>
      <c r="E153" s="1">
        <v>0.16952577132449356</v>
      </c>
      <c r="F153" s="1">
        <v>6.6552675196632496</v>
      </c>
      <c r="G153" s="6">
        <v>1.5993197231802919E-4</v>
      </c>
      <c r="H153" s="1">
        <v>0.73731222985561007</v>
      </c>
      <c r="I153" s="1">
        <v>1.5191664894279129</v>
      </c>
      <c r="J153" s="1">
        <v>0.56411967982088074</v>
      </c>
      <c r="K153" s="1">
        <v>8.4762885662246781E-2</v>
      </c>
      <c r="L153" s="1">
        <v>0.36865611492780503</v>
      </c>
      <c r="M153" s="1">
        <v>0.75958324471395644</v>
      </c>
      <c r="N153" s="4" t="s">
        <v>144</v>
      </c>
      <c r="O153" s="3"/>
      <c r="P153"/>
      <c r="Q153"/>
      <c r="R153"/>
      <c r="S153"/>
      <c r="T153"/>
    </row>
    <row r="154" spans="2:20" x14ac:dyDescent="0.25">
      <c r="C154" s="8" t="s">
        <v>218</v>
      </c>
      <c r="D154" s="1">
        <v>-2.045967066134363</v>
      </c>
      <c r="E154" s="1">
        <v>0.16952577132449356</v>
      </c>
      <c r="F154" s="1">
        <v>-12.068767185952664</v>
      </c>
      <c r="G154" s="6">
        <v>2.0524881525488965E-6</v>
      </c>
      <c r="H154" s="1">
        <v>-2.4368941959205146</v>
      </c>
      <c r="I154" s="1">
        <v>-1.6550399363482116</v>
      </c>
      <c r="J154" s="1">
        <v>-1.0229835330671815</v>
      </c>
      <c r="K154" s="1">
        <v>8.4762885662246781E-2</v>
      </c>
      <c r="L154" s="1">
        <v>-1.2184470979602573</v>
      </c>
      <c r="M154" s="1">
        <v>-0.82751996817410578</v>
      </c>
      <c r="N154" s="4" t="s">
        <v>144</v>
      </c>
      <c r="O154" s="3"/>
      <c r="P154"/>
      <c r="Q154"/>
      <c r="R154"/>
      <c r="S154"/>
      <c r="T154"/>
    </row>
    <row r="155" spans="2:20" x14ac:dyDescent="0.25">
      <c r="C155" s="8" t="s">
        <v>221</v>
      </c>
      <c r="D155" s="1">
        <v>2.2374511494199916</v>
      </c>
      <c r="E155" s="1">
        <v>0.16952577132449356</v>
      </c>
      <c r="F155" s="1">
        <v>13.198295055311855</v>
      </c>
      <c r="G155" s="6">
        <v>1.0347755882365617E-6</v>
      </c>
      <c r="H155" s="1">
        <v>1.8465240196338402</v>
      </c>
      <c r="I155" s="1">
        <v>2.6283782792061432</v>
      </c>
      <c r="J155" s="1">
        <v>1.1187255747099958</v>
      </c>
      <c r="K155" s="1">
        <v>8.4762885662246781E-2</v>
      </c>
      <c r="L155" s="1">
        <v>0.92326200981692008</v>
      </c>
      <c r="M155" s="1">
        <v>1.3141891396030716</v>
      </c>
      <c r="N155" s="4" t="s">
        <v>144</v>
      </c>
      <c r="O155" s="3"/>
      <c r="P155"/>
      <c r="Q155"/>
      <c r="R155"/>
      <c r="S155"/>
      <c r="T155"/>
    </row>
    <row r="156" spans="2:20" x14ac:dyDescent="0.25">
      <c r="C156" s="8" t="s">
        <v>222</v>
      </c>
      <c r="D156" s="1">
        <v>0.26822716913548467</v>
      </c>
      <c r="E156" s="1">
        <v>0.16952577132449356</v>
      </c>
      <c r="F156" s="1">
        <v>1.5822206089365862</v>
      </c>
      <c r="G156" s="6">
        <v>0.15225637687240176</v>
      </c>
      <c r="H156" s="1">
        <v>-0.1226999606506668</v>
      </c>
      <c r="I156" s="1">
        <v>0.65915429892163613</v>
      </c>
      <c r="J156" s="1">
        <v>0.13411358456774233</v>
      </c>
      <c r="K156" s="1">
        <v>8.4762885662246781E-2</v>
      </c>
      <c r="L156" s="1">
        <v>-6.1349980325333398E-2</v>
      </c>
      <c r="M156" s="1">
        <v>0.32957714946081806</v>
      </c>
      <c r="N156" s="4"/>
      <c r="O156" s="3"/>
      <c r="P156"/>
      <c r="Q156"/>
      <c r="R156"/>
      <c r="S156"/>
      <c r="T156"/>
    </row>
    <row r="157" spans="2:20" x14ac:dyDescent="0.25">
      <c r="C157" s="8" t="s">
        <v>224</v>
      </c>
      <c r="D157" s="1">
        <v>0.15958141914627913</v>
      </c>
      <c r="E157" s="1">
        <v>0.16952577132449356</v>
      </c>
      <c r="F157" s="1">
        <v>0.94134017441407358</v>
      </c>
      <c r="G157" s="6">
        <v>0.37408251063225584</v>
      </c>
      <c r="H157" s="1">
        <v>-0.23134571063987233</v>
      </c>
      <c r="I157" s="1">
        <v>0.55050854893243062</v>
      </c>
      <c r="J157" s="1">
        <v>7.9790709573139565E-2</v>
      </c>
      <c r="K157" s="1">
        <v>8.4762885662246781E-2</v>
      </c>
      <c r="L157" s="1">
        <v>-0.11567285531993617</v>
      </c>
      <c r="M157" s="1">
        <v>0.27525427446621531</v>
      </c>
      <c r="N157" s="4"/>
      <c r="O157" s="3"/>
      <c r="P157"/>
      <c r="Q157"/>
      <c r="R157"/>
      <c r="S157"/>
      <c r="T157"/>
    </row>
    <row r="158" spans="2:20" x14ac:dyDescent="0.25">
      <c r="C158" s="8" t="s">
        <v>223</v>
      </c>
      <c r="D158" s="1">
        <v>-0.22572140493600087</v>
      </c>
      <c r="E158" s="1">
        <v>0.16952577132449356</v>
      </c>
      <c r="F158" s="1">
        <v>-1.3314872610368003</v>
      </c>
      <c r="G158" s="6">
        <v>0.21971776988763592</v>
      </c>
      <c r="H158" s="1">
        <v>-0.61664853472215231</v>
      </c>
      <c r="I158" s="1">
        <v>0.16520572485015059</v>
      </c>
      <c r="J158" s="1">
        <v>-0.11286070246800044</v>
      </c>
      <c r="K158" s="1">
        <v>8.4762885662246781E-2</v>
      </c>
      <c r="L158" s="1">
        <v>-0.30832426736107615</v>
      </c>
      <c r="M158" s="1">
        <v>8.2602862425075294E-2</v>
      </c>
      <c r="N158" s="4"/>
      <c r="O158" s="3"/>
      <c r="P158"/>
      <c r="Q158"/>
      <c r="R158"/>
      <c r="S158"/>
      <c r="T158"/>
    </row>
    <row r="159" spans="2:20" x14ac:dyDescent="0.25">
      <c r="C159" s="8"/>
      <c r="H159" s="5"/>
      <c r="J159" s="5"/>
      <c r="K159" s="5"/>
      <c r="L159" s="5"/>
      <c r="M159" s="5"/>
      <c r="N159" s="4"/>
      <c r="O159" s="3"/>
      <c r="P159"/>
      <c r="Q159"/>
      <c r="R159"/>
      <c r="S159"/>
      <c r="T159"/>
    </row>
    <row r="160" spans="2:20" x14ac:dyDescent="0.25">
      <c r="B160" s="8" t="s">
        <v>3</v>
      </c>
      <c r="C160" s="8" t="s">
        <v>237</v>
      </c>
      <c r="H160" s="5"/>
      <c r="J160" s="5"/>
      <c r="K160" s="5"/>
      <c r="L160" s="5"/>
      <c r="M160" s="5"/>
      <c r="N160" s="4"/>
      <c r="O160" s="3"/>
      <c r="P160"/>
      <c r="Q160"/>
      <c r="R160"/>
      <c r="S160"/>
      <c r="T160"/>
    </row>
    <row r="161" spans="2:20" x14ac:dyDescent="0.25">
      <c r="H161" s="5"/>
      <c r="J161" s="5"/>
      <c r="K161" s="5"/>
      <c r="L161" s="5"/>
      <c r="M161" s="5"/>
      <c r="N161" s="4"/>
      <c r="O161" s="3"/>
      <c r="P161"/>
      <c r="Q161"/>
      <c r="R161"/>
      <c r="S161"/>
      <c r="T161"/>
    </row>
    <row r="162" spans="2:20" x14ac:dyDescent="0.25">
      <c r="C162" s="8" t="s">
        <v>10</v>
      </c>
      <c r="D162" s="1">
        <v>0.14253462511621684</v>
      </c>
      <c r="E162" s="1">
        <v>1.3693467428540238E-3</v>
      </c>
      <c r="F162" s="1">
        <v>104.08950534993271</v>
      </c>
      <c r="G162" s="6">
        <v>8.1060346634411442E-14</v>
      </c>
      <c r="H162" s="1">
        <v>0.13937690586395471</v>
      </c>
      <c r="I162" s="1">
        <v>0.14569234436847897</v>
      </c>
      <c r="J162" s="1">
        <v>0.14253462511621684</v>
      </c>
      <c r="K162" s="1">
        <v>1.3693467428540238E-3</v>
      </c>
      <c r="L162" s="1">
        <v>0.13937690586395471</v>
      </c>
      <c r="M162" s="1">
        <v>0.14569234436847897</v>
      </c>
      <c r="N162" s="4" t="s">
        <v>144</v>
      </c>
      <c r="O162" s="3" t="e" vm="15">
        <v>#VALUE!</v>
      </c>
      <c r="P162"/>
      <c r="Q162"/>
      <c r="R162"/>
      <c r="S162"/>
      <c r="T162"/>
    </row>
    <row r="163" spans="2:20" x14ac:dyDescent="0.25">
      <c r="C163" s="8" t="s">
        <v>220</v>
      </c>
      <c r="D163" s="1">
        <v>2.9044704015793326E-2</v>
      </c>
      <c r="E163" s="1">
        <v>2.7386934857080479E-3</v>
      </c>
      <c r="F163" s="1">
        <v>10.605313872240162</v>
      </c>
      <c r="G163" s="6">
        <v>5.4643477462445847E-6</v>
      </c>
      <c r="H163" s="1">
        <v>2.2729265511269088E-2</v>
      </c>
      <c r="I163" s="1">
        <v>3.5360142520317564E-2</v>
      </c>
      <c r="J163" s="1">
        <v>1.4522352007896663E-2</v>
      </c>
      <c r="K163" s="1">
        <v>1.369346742854024E-3</v>
      </c>
      <c r="L163" s="1">
        <v>1.1364632755634544E-2</v>
      </c>
      <c r="M163" s="1">
        <v>1.7680071260158782E-2</v>
      </c>
      <c r="N163" s="4" t="s">
        <v>144</v>
      </c>
      <c r="O163" s="3"/>
      <c r="P163"/>
      <c r="Q163"/>
      <c r="R163"/>
      <c r="S163"/>
      <c r="T163"/>
    </row>
    <row r="164" spans="2:20" x14ac:dyDescent="0.25">
      <c r="C164" s="8" t="s">
        <v>219</v>
      </c>
      <c r="D164" s="1">
        <v>0.16419731409571223</v>
      </c>
      <c r="E164" s="1">
        <v>2.7386934857080479E-3</v>
      </c>
      <c r="F164" s="1">
        <v>59.954615203410206</v>
      </c>
      <c r="G164" s="6">
        <v>6.655202466448232E-12</v>
      </c>
      <c r="H164" s="1">
        <v>0.15788187559118799</v>
      </c>
      <c r="I164" s="1">
        <v>0.17051275260023646</v>
      </c>
      <c r="J164" s="1">
        <v>8.2098657047856113E-2</v>
      </c>
      <c r="K164" s="1">
        <v>1.369346742854024E-3</v>
      </c>
      <c r="L164" s="1">
        <v>7.8940937795593996E-2</v>
      </c>
      <c r="M164" s="1">
        <v>8.5256376300118231E-2</v>
      </c>
      <c r="N164" s="4" t="s">
        <v>144</v>
      </c>
      <c r="O164" s="3"/>
      <c r="P164"/>
      <c r="Q164"/>
      <c r="R164"/>
      <c r="S164"/>
      <c r="T164"/>
    </row>
    <row r="165" spans="2:20" x14ac:dyDescent="0.25">
      <c r="C165" s="8" t="s">
        <v>218</v>
      </c>
      <c r="D165" s="1">
        <v>-9.1827232120928096E-2</v>
      </c>
      <c r="E165" s="1">
        <v>2.7386934857080479E-3</v>
      </c>
      <c r="F165" s="1">
        <v>-33.529576274282313</v>
      </c>
      <c r="G165" s="6">
        <v>6.8344995329534553E-10</v>
      </c>
      <c r="H165" s="1">
        <v>-9.814267062545233E-2</v>
      </c>
      <c r="I165" s="1">
        <v>-8.5511793616403861E-2</v>
      </c>
      <c r="J165" s="1">
        <v>-4.5913616060464048E-2</v>
      </c>
      <c r="K165" s="1">
        <v>1.369346742854024E-3</v>
      </c>
      <c r="L165" s="1">
        <v>-4.9071335312726165E-2</v>
      </c>
      <c r="M165" s="1">
        <v>-4.2755896808201931E-2</v>
      </c>
      <c r="N165" s="4" t="s">
        <v>144</v>
      </c>
      <c r="O165" s="3"/>
      <c r="P165"/>
      <c r="Q165"/>
      <c r="R165"/>
      <c r="S165"/>
      <c r="T165"/>
    </row>
    <row r="166" spans="2:20" x14ac:dyDescent="0.25">
      <c r="C166" s="8" t="s">
        <v>221</v>
      </c>
      <c r="D166" s="1">
        <v>2.1595077804361467E-2</v>
      </c>
      <c r="E166" s="1">
        <v>2.7386934857080479E-3</v>
      </c>
      <c r="F166" s="1">
        <v>7.8851751453954275</v>
      </c>
      <c r="G166" s="6">
        <v>4.8450330859359568E-5</v>
      </c>
      <c r="H166" s="1">
        <v>1.5279639299837229E-2</v>
      </c>
      <c r="I166" s="1">
        <v>2.7910516308885705E-2</v>
      </c>
      <c r="J166" s="1">
        <v>1.0797538902180734E-2</v>
      </c>
      <c r="K166" s="1">
        <v>1.369346742854024E-3</v>
      </c>
      <c r="L166" s="1">
        <v>7.6398196499186145E-3</v>
      </c>
      <c r="M166" s="1">
        <v>1.3955258154442853E-2</v>
      </c>
      <c r="N166" s="4" t="s">
        <v>144</v>
      </c>
      <c r="O166" s="3"/>
      <c r="P166"/>
      <c r="Q166"/>
      <c r="R166"/>
      <c r="S166"/>
      <c r="T166"/>
    </row>
    <row r="167" spans="2:20" x14ac:dyDescent="0.25">
      <c r="C167" s="8" t="s">
        <v>222</v>
      </c>
      <c r="D167" s="1">
        <v>2.2859999207933239E-3</v>
      </c>
      <c r="E167" s="1">
        <v>2.7386934857080479E-3</v>
      </c>
      <c r="F167" s="1">
        <v>0.8347045526353648</v>
      </c>
      <c r="G167" s="6">
        <v>0.42810475111650825</v>
      </c>
      <c r="H167" s="1">
        <v>-4.0294385837309149E-3</v>
      </c>
      <c r="I167" s="1">
        <v>8.6014384253175619E-3</v>
      </c>
      <c r="J167" s="1">
        <v>1.1429999603966619E-3</v>
      </c>
      <c r="K167" s="1">
        <v>1.369346742854024E-3</v>
      </c>
      <c r="L167" s="1">
        <v>-2.0147192918654575E-3</v>
      </c>
      <c r="M167" s="1">
        <v>4.3007192126587809E-3</v>
      </c>
      <c r="N167" s="4"/>
      <c r="O167" s="3"/>
      <c r="P167"/>
      <c r="Q167"/>
      <c r="R167"/>
      <c r="S167"/>
      <c r="T167"/>
    </row>
    <row r="168" spans="2:20" x14ac:dyDescent="0.25">
      <c r="C168" s="8" t="s">
        <v>224</v>
      </c>
      <c r="D168" s="1">
        <v>1.5290827748143783E-2</v>
      </c>
      <c r="E168" s="1">
        <v>2.7386934857080479E-3</v>
      </c>
      <c r="F168" s="1">
        <v>5.583256332970234</v>
      </c>
      <c r="G168" s="6">
        <v>5.2031701475129368E-4</v>
      </c>
      <c r="H168" s="1">
        <v>8.975389243619545E-3</v>
      </c>
      <c r="I168" s="1">
        <v>2.1606266252668021E-2</v>
      </c>
      <c r="J168" s="1">
        <v>7.6454138740718915E-3</v>
      </c>
      <c r="K168" s="1">
        <v>1.369346742854024E-3</v>
      </c>
      <c r="L168" s="1">
        <v>4.4876946218097725E-3</v>
      </c>
      <c r="M168" s="1">
        <v>1.080313312633401E-2</v>
      </c>
      <c r="N168" s="4" t="s">
        <v>144</v>
      </c>
      <c r="O168" s="3"/>
      <c r="P168"/>
      <c r="Q168"/>
      <c r="R168"/>
      <c r="S168"/>
      <c r="T168"/>
    </row>
    <row r="169" spans="2:20" x14ac:dyDescent="0.25">
      <c r="C169" s="8" t="s">
        <v>223</v>
      </c>
      <c r="D169" s="1">
        <v>8.5902499770110149E-3</v>
      </c>
      <c r="E169" s="1">
        <v>2.7386934857080479E-3</v>
      </c>
      <c r="F169" s="1">
        <v>3.1366233650605611</v>
      </c>
      <c r="G169" s="6">
        <v>1.3875786574875629E-2</v>
      </c>
      <c r="H169" s="1">
        <v>2.2748114724867761E-3</v>
      </c>
      <c r="I169" s="1">
        <v>1.4905688481535253E-2</v>
      </c>
      <c r="J169" s="1">
        <v>4.2951249885055075E-3</v>
      </c>
      <c r="K169" s="1">
        <v>1.369346742854024E-3</v>
      </c>
      <c r="L169" s="1">
        <v>1.1374057362433881E-3</v>
      </c>
      <c r="M169" s="1">
        <v>7.4528442407676265E-3</v>
      </c>
      <c r="N169" s="4" t="s">
        <v>150</v>
      </c>
      <c r="O169" s="3"/>
      <c r="P169"/>
      <c r="Q169"/>
      <c r="R169"/>
      <c r="S169"/>
      <c r="T169"/>
    </row>
    <row r="170" spans="2:20" x14ac:dyDescent="0.25">
      <c r="C170" s="29"/>
      <c r="D170" s="15"/>
      <c r="E170" s="15"/>
      <c r="F170" s="15"/>
      <c r="G170" s="30"/>
      <c r="H170" s="15"/>
      <c r="I170" s="15"/>
      <c r="J170" s="17"/>
      <c r="K170" s="17"/>
      <c r="L170" s="17"/>
      <c r="M170" s="17"/>
      <c r="N170" s="4"/>
      <c r="O170" s="3"/>
      <c r="P170"/>
      <c r="Q170"/>
      <c r="R170"/>
      <c r="S170"/>
      <c r="T170"/>
    </row>
    <row r="171" spans="2:20" x14ac:dyDescent="0.25">
      <c r="B171" s="31" t="s">
        <v>255</v>
      </c>
      <c r="C171" s="29"/>
      <c r="D171" s="15"/>
      <c r="E171" s="15"/>
      <c r="F171" s="15"/>
      <c r="G171" s="30"/>
      <c r="H171" s="15"/>
      <c r="I171" s="15"/>
      <c r="J171" s="17"/>
      <c r="K171" s="17"/>
      <c r="L171" s="17"/>
      <c r="M171" s="17"/>
      <c r="N171" s="4"/>
      <c r="O171" s="3"/>
      <c r="P171"/>
      <c r="Q171"/>
      <c r="R171"/>
      <c r="S171"/>
      <c r="T171"/>
    </row>
    <row r="172" spans="2:20" x14ac:dyDescent="0.25">
      <c r="C172" s="29"/>
      <c r="D172" s="15"/>
      <c r="E172" s="15"/>
      <c r="F172" s="15"/>
      <c r="G172" s="30"/>
      <c r="H172" s="15"/>
      <c r="I172" s="15"/>
      <c r="J172" s="17"/>
      <c r="K172" s="17"/>
      <c r="L172" s="17"/>
      <c r="M172" s="17"/>
      <c r="N172" s="4"/>
      <c r="O172" s="3"/>
      <c r="P172"/>
      <c r="Q172"/>
      <c r="R172"/>
      <c r="S172"/>
      <c r="T172"/>
    </row>
    <row r="173" spans="2:20" x14ac:dyDescent="0.25">
      <c r="B173" s="8" t="s">
        <v>258</v>
      </c>
      <c r="C173" s="8" t="s">
        <v>257</v>
      </c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/>
      <c r="Q173"/>
      <c r="R173"/>
      <c r="S173"/>
      <c r="T173"/>
    </row>
    <row r="174" spans="2:20" x14ac:dyDescent="0.25"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/>
      <c r="Q174"/>
      <c r="R174"/>
      <c r="S174"/>
      <c r="T174"/>
    </row>
    <row r="175" spans="2:20" x14ac:dyDescent="0.25">
      <c r="C175" s="8" t="s">
        <v>10</v>
      </c>
      <c r="D175" s="1">
        <v>10.768261636184635</v>
      </c>
      <c r="E175" s="1">
        <v>0.21610555353910876</v>
      </c>
      <c r="F175" s="1">
        <v>49.828713144273244</v>
      </c>
      <c r="G175" s="6">
        <v>2.9130710994518898E-11</v>
      </c>
      <c r="H175" s="1">
        <v>10.269921335970439</v>
      </c>
      <c r="I175" s="1">
        <v>11.26660193639883</v>
      </c>
      <c r="J175" s="1">
        <v>10.768261636184635</v>
      </c>
      <c r="K175" s="1">
        <v>0.21610555353910876</v>
      </c>
      <c r="L175" s="1">
        <v>10.269921335970439</v>
      </c>
      <c r="M175" s="1">
        <v>11.26660193639883</v>
      </c>
      <c r="N175" s="4" t="s">
        <v>144</v>
      </c>
      <c r="O175" s="8" t="e" vm="16">
        <v>#VALUE!</v>
      </c>
      <c r="P175"/>
      <c r="Q175"/>
      <c r="R175"/>
      <c r="S175"/>
      <c r="T175"/>
    </row>
    <row r="176" spans="2:20" x14ac:dyDescent="0.25">
      <c r="C176" s="8" t="s">
        <v>220</v>
      </c>
      <c r="D176" s="1">
        <v>3.7479196350227393</v>
      </c>
      <c r="E176" s="1">
        <v>0.43221110707821753</v>
      </c>
      <c r="F176" s="1">
        <v>8.6715023599439238</v>
      </c>
      <c r="G176" s="6">
        <v>2.4336531805819656E-5</v>
      </c>
      <c r="H176" s="1">
        <v>2.7512390345943469</v>
      </c>
      <c r="I176" s="1">
        <v>4.7446002354511316</v>
      </c>
      <c r="J176" s="1">
        <v>1.8739598175113696</v>
      </c>
      <c r="K176" s="1">
        <v>0.21610555353910876</v>
      </c>
      <c r="L176" s="1">
        <v>1.3756195172971735</v>
      </c>
      <c r="M176" s="1">
        <v>2.3723001177255658</v>
      </c>
      <c r="N176" s="4" t="s">
        <v>144</v>
      </c>
      <c r="O176" s="8"/>
      <c r="P176"/>
      <c r="Q176"/>
      <c r="R176"/>
      <c r="S176"/>
      <c r="T176"/>
    </row>
    <row r="177" spans="2:20" x14ac:dyDescent="0.25">
      <c r="C177" s="8" t="s">
        <v>219</v>
      </c>
      <c r="D177" s="1">
        <v>0.70703347418785467</v>
      </c>
      <c r="E177" s="1">
        <v>0.43221110707821753</v>
      </c>
      <c r="F177" s="1">
        <v>1.6358521625403355</v>
      </c>
      <c r="G177" s="6">
        <v>0.1405085843202229</v>
      </c>
      <c r="H177" s="1">
        <v>-0.28964712624053757</v>
      </c>
      <c r="I177" s="1">
        <v>1.7037140746162469</v>
      </c>
      <c r="J177" s="1">
        <v>0.35351673709392734</v>
      </c>
      <c r="K177" s="1">
        <v>0.21610555353910876</v>
      </c>
      <c r="L177" s="1">
        <v>-0.14482356312026878</v>
      </c>
      <c r="M177" s="1">
        <v>0.85185703730812345</v>
      </c>
      <c r="N177" s="8"/>
      <c r="O177" s="8"/>
      <c r="P177"/>
      <c r="Q177"/>
      <c r="R177"/>
      <c r="S177"/>
      <c r="T177"/>
    </row>
    <row r="178" spans="2:20" x14ac:dyDescent="0.25">
      <c r="C178" s="8" t="s">
        <v>218</v>
      </c>
      <c r="D178" s="1">
        <v>-0.97759056679584544</v>
      </c>
      <c r="E178" s="1">
        <v>0.43221110707821753</v>
      </c>
      <c r="F178" s="1">
        <v>-2.2618358269514118</v>
      </c>
      <c r="G178" s="6">
        <v>5.3568668030783938E-2</v>
      </c>
      <c r="H178" s="1">
        <v>-1.9742711672242377</v>
      </c>
      <c r="I178" s="1">
        <v>1.9090033632546799E-2</v>
      </c>
      <c r="J178" s="1">
        <v>-0.48879528339792272</v>
      </c>
      <c r="K178" s="1">
        <v>0.21610555353910876</v>
      </c>
      <c r="L178" s="1">
        <v>-0.98713558361211884</v>
      </c>
      <c r="M178" s="1">
        <v>9.5450168162733995E-3</v>
      </c>
      <c r="N178" s="8"/>
      <c r="O178" s="8"/>
      <c r="P178"/>
      <c r="Q178"/>
      <c r="R178"/>
      <c r="S178"/>
      <c r="T178"/>
    </row>
    <row r="179" spans="2:20" x14ac:dyDescent="0.25">
      <c r="C179" s="8" t="s">
        <v>221</v>
      </c>
      <c r="D179" s="1">
        <v>5.5004558405005639</v>
      </c>
      <c r="E179" s="1">
        <v>0.43221110707821753</v>
      </c>
      <c r="F179" s="1">
        <v>12.72631764991903</v>
      </c>
      <c r="G179" s="6">
        <v>1.3683111969505082E-6</v>
      </c>
      <c r="H179" s="1">
        <v>4.503775240072172</v>
      </c>
      <c r="I179" s="1">
        <v>6.4971364409289558</v>
      </c>
      <c r="J179" s="1">
        <v>2.750227920250282</v>
      </c>
      <c r="K179" s="1">
        <v>0.21610555353910876</v>
      </c>
      <c r="L179" s="1">
        <v>2.251887620036086</v>
      </c>
      <c r="M179" s="1">
        <v>3.2485682204644779</v>
      </c>
      <c r="N179" s="4" t="s">
        <v>144</v>
      </c>
      <c r="O179" s="8"/>
      <c r="P179"/>
      <c r="Q179"/>
      <c r="R179"/>
      <c r="S179"/>
      <c r="T179"/>
    </row>
    <row r="180" spans="2:20" x14ac:dyDescent="0.25">
      <c r="C180" s="8" t="s">
        <v>222</v>
      </c>
      <c r="D180" s="1">
        <v>2.8103719329679304</v>
      </c>
      <c r="E180" s="1">
        <v>0.43221110707821753</v>
      </c>
      <c r="F180" s="1">
        <v>6.5023130755853886</v>
      </c>
      <c r="G180" s="6">
        <v>1.8764608412979119E-4</v>
      </c>
      <c r="H180" s="1">
        <v>1.8136913325395381</v>
      </c>
      <c r="I180" s="1">
        <v>3.8070525333963228</v>
      </c>
      <c r="J180" s="1">
        <v>1.4051859664839652</v>
      </c>
      <c r="K180" s="1">
        <v>0.21610555353910876</v>
      </c>
      <c r="L180" s="1">
        <v>0.90684566626976904</v>
      </c>
      <c r="M180" s="1">
        <v>1.9035262666981614</v>
      </c>
      <c r="N180" s="4" t="s">
        <v>144</v>
      </c>
      <c r="O180" s="8"/>
      <c r="P180"/>
      <c r="Q180"/>
      <c r="R180"/>
      <c r="S180"/>
      <c r="T180"/>
    </row>
    <row r="181" spans="2:20" x14ac:dyDescent="0.25">
      <c r="C181" s="8" t="s">
        <v>224</v>
      </c>
      <c r="D181" s="1">
        <v>-1.897015439162332</v>
      </c>
      <c r="E181" s="1">
        <v>0.43221110707821753</v>
      </c>
      <c r="F181" s="1">
        <v>-4.3890946069996017</v>
      </c>
      <c r="G181" s="6">
        <v>2.3203568228087764E-3</v>
      </c>
      <c r="H181" s="1">
        <v>-2.8936960395907243</v>
      </c>
      <c r="I181" s="1">
        <v>-0.90033483873393971</v>
      </c>
      <c r="J181" s="1">
        <v>-0.94850771958116598</v>
      </c>
      <c r="K181" s="1">
        <v>0.21610555353910876</v>
      </c>
      <c r="L181" s="1">
        <v>-1.4468480197953622</v>
      </c>
      <c r="M181" s="1">
        <v>-0.45016741936696986</v>
      </c>
      <c r="N181" s="4" t="s">
        <v>151</v>
      </c>
      <c r="O181" s="8"/>
      <c r="P181"/>
      <c r="Q181"/>
      <c r="R181"/>
      <c r="S181"/>
      <c r="T181"/>
    </row>
    <row r="182" spans="2:20" x14ac:dyDescent="0.25">
      <c r="C182" s="8" t="s">
        <v>223</v>
      </c>
      <c r="D182" s="1">
        <v>0.77290065330503244</v>
      </c>
      <c r="E182" s="1">
        <v>0.43221110707821753</v>
      </c>
      <c r="F182" s="1">
        <v>1.7882480127128249</v>
      </c>
      <c r="G182" s="6">
        <v>0.11153750601173057</v>
      </c>
      <c r="H182" s="1">
        <v>-0.2237799471233598</v>
      </c>
      <c r="I182" s="1">
        <v>1.7695812537334246</v>
      </c>
      <c r="J182" s="1">
        <v>0.38645032665251622</v>
      </c>
      <c r="K182" s="1">
        <v>0.21610555353910876</v>
      </c>
      <c r="L182" s="1">
        <v>-0.1118899735616799</v>
      </c>
      <c r="M182" s="1">
        <v>0.88479062686671228</v>
      </c>
      <c r="N182" s="8"/>
      <c r="O182" s="8"/>
      <c r="P182"/>
      <c r="Q182"/>
      <c r="R182"/>
      <c r="S182"/>
      <c r="T182"/>
    </row>
    <row r="183" spans="2:20" x14ac:dyDescent="0.25">
      <c r="C183" s="29"/>
      <c r="D183" s="15"/>
      <c r="E183" s="15"/>
      <c r="F183" s="15"/>
      <c r="G183" s="30"/>
      <c r="H183" s="15"/>
      <c r="I183" s="15"/>
      <c r="J183" s="17"/>
      <c r="K183" s="17"/>
      <c r="L183" s="17"/>
      <c r="M183" s="17"/>
      <c r="N183" s="4"/>
      <c r="O183" s="18"/>
      <c r="P183"/>
      <c r="Q183"/>
      <c r="R183"/>
      <c r="S183"/>
      <c r="T183"/>
    </row>
    <row r="184" spans="2:20" x14ac:dyDescent="0.25">
      <c r="B184" s="8" t="s">
        <v>256</v>
      </c>
      <c r="C184" s="8" t="s">
        <v>259</v>
      </c>
      <c r="D184" s="15"/>
      <c r="E184" s="15"/>
      <c r="F184" s="15"/>
      <c r="G184" s="30"/>
      <c r="H184" s="15"/>
      <c r="I184" s="15"/>
      <c r="J184" s="17"/>
      <c r="K184" s="17"/>
      <c r="L184" s="17"/>
      <c r="M184" s="17"/>
      <c r="N184" s="4"/>
      <c r="O184" s="18"/>
      <c r="P184"/>
      <c r="Q184"/>
      <c r="R184"/>
      <c r="S184"/>
      <c r="T184"/>
    </row>
    <row r="185" spans="2:20" x14ac:dyDescent="0.25">
      <c r="C185" s="29"/>
      <c r="D185" s="15"/>
      <c r="E185" s="15"/>
      <c r="F185" s="15"/>
      <c r="G185" s="30"/>
      <c r="H185" s="15"/>
      <c r="I185" s="15"/>
      <c r="J185" s="17"/>
      <c r="K185" s="17"/>
      <c r="L185" s="17"/>
      <c r="M185" s="17"/>
      <c r="N185" s="4"/>
      <c r="O185" s="18"/>
      <c r="P185"/>
      <c r="Q185"/>
      <c r="R185"/>
      <c r="S185"/>
      <c r="T185"/>
    </row>
    <row r="186" spans="2:20" x14ac:dyDescent="0.25">
      <c r="C186" s="8" t="s">
        <v>10</v>
      </c>
      <c r="D186" s="1">
        <v>3.2019326475779559</v>
      </c>
      <c r="E186" s="1">
        <v>2.5748030309833535E-2</v>
      </c>
      <c r="F186" s="1">
        <v>124.35641130790081</v>
      </c>
      <c r="G186" s="6">
        <v>1.9546273128106213E-14</v>
      </c>
      <c r="H186" s="1">
        <v>3.1425575831967225</v>
      </c>
      <c r="I186" s="1">
        <v>3.2613077119591893</v>
      </c>
      <c r="J186" s="1">
        <v>3.2019326475779559</v>
      </c>
      <c r="K186" s="1">
        <v>2.5748030309833535E-2</v>
      </c>
      <c r="L186" s="1">
        <v>3.1425575831967225</v>
      </c>
      <c r="M186" s="1">
        <v>3.2613077119591893</v>
      </c>
      <c r="N186" s="4" t="s">
        <v>144</v>
      </c>
      <c r="O186" s="18" t="e" vm="17">
        <v>#VALUE!</v>
      </c>
      <c r="P186"/>
      <c r="Q186"/>
      <c r="R186"/>
      <c r="S186"/>
      <c r="T186"/>
    </row>
    <row r="187" spans="2:20" x14ac:dyDescent="0.25">
      <c r="C187" s="8" t="s">
        <v>220</v>
      </c>
      <c r="D187" s="1">
        <v>0.68233617634979871</v>
      </c>
      <c r="E187" s="1">
        <v>5.1496060619667078E-2</v>
      </c>
      <c r="F187" s="1">
        <v>13.250259692470628</v>
      </c>
      <c r="G187" s="6">
        <v>1.0039951406764346E-6</v>
      </c>
      <c r="H187" s="1">
        <v>0.56358604758733188</v>
      </c>
      <c r="I187" s="1">
        <v>0.80108630511226553</v>
      </c>
      <c r="J187" s="1">
        <v>0.34116808817489935</v>
      </c>
      <c r="K187" s="1">
        <v>2.5748030309833539E-2</v>
      </c>
      <c r="L187" s="1">
        <v>0.28179302379366594</v>
      </c>
      <c r="M187" s="1">
        <v>0.40054315255613276</v>
      </c>
      <c r="N187" s="4" t="s">
        <v>144</v>
      </c>
      <c r="O187" s="18"/>
      <c r="P187"/>
      <c r="Q187"/>
      <c r="R187"/>
      <c r="S187"/>
      <c r="T187"/>
    </row>
    <row r="188" spans="2:20" x14ac:dyDescent="0.25">
      <c r="C188" s="8" t="s">
        <v>219</v>
      </c>
      <c r="D188" s="1">
        <v>0.24839096941714567</v>
      </c>
      <c r="E188" s="1">
        <v>5.1496060619667078E-2</v>
      </c>
      <c r="F188" s="1">
        <v>4.8234945824629083</v>
      </c>
      <c r="G188" s="6">
        <v>1.3154908765426404E-3</v>
      </c>
      <c r="H188" s="1">
        <v>0.12964084065467885</v>
      </c>
      <c r="I188" s="1">
        <v>0.36714109817961249</v>
      </c>
      <c r="J188" s="1">
        <v>0.12419548470857283</v>
      </c>
      <c r="K188" s="1">
        <v>2.5748030309833539E-2</v>
      </c>
      <c r="L188" s="1">
        <v>6.4820420327339423E-2</v>
      </c>
      <c r="M188" s="1">
        <v>0.18357054908980625</v>
      </c>
      <c r="N188" s="4" t="s">
        <v>151</v>
      </c>
      <c r="O188" s="18"/>
      <c r="P188"/>
      <c r="Q188"/>
      <c r="R188"/>
      <c r="S188"/>
      <c r="T188"/>
    </row>
    <row r="189" spans="2:20" x14ac:dyDescent="0.25">
      <c r="C189" s="8" t="s">
        <v>218</v>
      </c>
      <c r="D189" s="1">
        <v>-0.26112242474070368</v>
      </c>
      <c r="E189" s="1">
        <v>5.1496060619667078E-2</v>
      </c>
      <c r="F189" s="1">
        <v>-5.0707262186377289</v>
      </c>
      <c r="G189" s="6">
        <v>9.6414063725716408E-4</v>
      </c>
      <c r="H189" s="1">
        <v>-0.37987255350317051</v>
      </c>
      <c r="I189" s="1">
        <v>-0.14237229597823686</v>
      </c>
      <c r="J189" s="1">
        <v>-0.13056121237035184</v>
      </c>
      <c r="K189" s="1">
        <v>2.5748030309833539E-2</v>
      </c>
      <c r="L189" s="1">
        <v>-0.18993627675158525</v>
      </c>
      <c r="M189" s="1">
        <v>-7.1186147989118431E-2</v>
      </c>
      <c r="N189" s="4" t="s">
        <v>151</v>
      </c>
      <c r="O189" s="18"/>
      <c r="P189"/>
      <c r="Q189"/>
      <c r="R189"/>
      <c r="S189"/>
      <c r="T189"/>
    </row>
    <row r="190" spans="2:20" x14ac:dyDescent="0.25">
      <c r="C190" s="8" t="s">
        <v>221</v>
      </c>
      <c r="D190" s="1">
        <v>1.7277911210630867</v>
      </c>
      <c r="E190" s="1">
        <v>5.1496060619667078E-2</v>
      </c>
      <c r="F190" s="1">
        <v>33.551908636739853</v>
      </c>
      <c r="G190" s="6">
        <v>6.7984219939124954E-10</v>
      </c>
      <c r="H190" s="1">
        <v>1.6090409923006199</v>
      </c>
      <c r="I190" s="1">
        <v>1.8465412498255536</v>
      </c>
      <c r="J190" s="1">
        <v>0.86389556053154337</v>
      </c>
      <c r="K190" s="1">
        <v>2.5748030309833539E-2</v>
      </c>
      <c r="L190" s="1">
        <v>0.80452049615030996</v>
      </c>
      <c r="M190" s="1">
        <v>0.92327062491277678</v>
      </c>
      <c r="N190" s="4" t="s">
        <v>144</v>
      </c>
      <c r="O190" s="18"/>
      <c r="P190"/>
      <c r="Q190"/>
      <c r="R190"/>
      <c r="S190"/>
      <c r="T190"/>
    </row>
    <row r="191" spans="2:20" x14ac:dyDescent="0.25">
      <c r="C191" s="8" t="s">
        <v>222</v>
      </c>
      <c r="D191" s="1">
        <v>0.67974350231460634</v>
      </c>
      <c r="E191" s="1">
        <v>5.1496060619667078E-2</v>
      </c>
      <c r="F191" s="1">
        <v>13.199912656134373</v>
      </c>
      <c r="G191" s="6">
        <v>1.0338016783077613E-6</v>
      </c>
      <c r="H191" s="1">
        <v>0.56099337355213952</v>
      </c>
      <c r="I191" s="1">
        <v>0.79849363107707316</v>
      </c>
      <c r="J191" s="1">
        <v>0.33987175115730317</v>
      </c>
      <c r="K191" s="1">
        <v>2.5748030309833539E-2</v>
      </c>
      <c r="L191" s="1">
        <v>0.28049668677606976</v>
      </c>
      <c r="M191" s="1">
        <v>0.39924681553853658</v>
      </c>
      <c r="N191" s="4" t="s">
        <v>144</v>
      </c>
      <c r="O191" s="18"/>
      <c r="P191"/>
      <c r="Q191"/>
      <c r="R191"/>
      <c r="S191"/>
      <c r="T191"/>
    </row>
    <row r="192" spans="2:20" x14ac:dyDescent="0.25">
      <c r="C192" s="8" t="s">
        <v>224</v>
      </c>
      <c r="D192" s="1">
        <v>-0.56659580630169593</v>
      </c>
      <c r="E192" s="1">
        <v>5.1496060619667078E-2</v>
      </c>
      <c r="F192" s="1">
        <v>-11.00270194425911</v>
      </c>
      <c r="G192" s="6">
        <v>4.14115484327833E-6</v>
      </c>
      <c r="H192" s="1">
        <v>-0.68534593506416275</v>
      </c>
      <c r="I192" s="1">
        <v>-0.4478456775392291</v>
      </c>
      <c r="J192" s="1">
        <v>-0.28329790315084796</v>
      </c>
      <c r="K192" s="1">
        <v>2.5748030309833539E-2</v>
      </c>
      <c r="L192" s="1">
        <v>-0.34267296753208137</v>
      </c>
      <c r="M192" s="1">
        <v>-0.22392283876961455</v>
      </c>
      <c r="N192" s="4" t="s">
        <v>144</v>
      </c>
      <c r="O192" s="8"/>
      <c r="P192"/>
      <c r="Q192"/>
      <c r="R192"/>
      <c r="S192"/>
      <c r="T192"/>
    </row>
    <row r="193" spans="2:20" x14ac:dyDescent="0.25">
      <c r="C193" s="8" t="s">
        <v>223</v>
      </c>
      <c r="D193" s="1">
        <v>0.42544803836445788</v>
      </c>
      <c r="E193" s="1">
        <v>5.1496060619667078E-2</v>
      </c>
      <c r="F193" s="1">
        <v>8.2617589237879141</v>
      </c>
      <c r="G193" s="6">
        <v>3.4609710392352833E-5</v>
      </c>
      <c r="H193" s="1">
        <v>0.30669790960199106</v>
      </c>
      <c r="I193" s="1">
        <v>0.5441981671269247</v>
      </c>
      <c r="J193" s="1">
        <v>0.21272401918222894</v>
      </c>
      <c r="K193" s="1">
        <v>2.5748030309833539E-2</v>
      </c>
      <c r="L193" s="1">
        <v>0.15334895480099553</v>
      </c>
      <c r="M193" s="1">
        <v>0.27209908356346235</v>
      </c>
      <c r="N193" s="4" t="s">
        <v>144</v>
      </c>
      <c r="O193" s="3"/>
      <c r="P193"/>
      <c r="Q193"/>
      <c r="R193"/>
      <c r="S193"/>
      <c r="T193"/>
    </row>
    <row r="194" spans="2:20" x14ac:dyDescent="0.25">
      <c r="C194" s="29"/>
      <c r="H194" s="5"/>
      <c r="J194" s="5"/>
      <c r="K194" s="5"/>
      <c r="L194" s="5"/>
      <c r="M194" s="5"/>
      <c r="N194" s="4"/>
      <c r="O194" s="3"/>
      <c r="P194"/>
      <c r="Q194"/>
      <c r="R194"/>
      <c r="S194"/>
      <c r="T194"/>
    </row>
    <row r="195" spans="2:20" x14ac:dyDescent="0.25">
      <c r="B195" s="8" t="s">
        <v>260</v>
      </c>
    </row>
    <row r="196" spans="2:20" x14ac:dyDescent="0.25">
      <c r="B196" s="8" t="s">
        <v>261</v>
      </c>
    </row>
    <row r="197" spans="2:20" x14ac:dyDescent="0.25">
      <c r="B197" s="8" t="s">
        <v>262</v>
      </c>
    </row>
    <row r="198" spans="2:20" ht="17.25" x14ac:dyDescent="0.25">
      <c r="B198" s="22" t="s">
        <v>287</v>
      </c>
    </row>
  </sheetData>
  <sheetProtection autoFilter="0"/>
  <phoneticPr fontId="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1B272-4987-43D6-BD3D-DAADCAA22DAE}">
  <dimension ref="B2:M199"/>
  <sheetViews>
    <sheetView showGridLines="0" topLeftCell="A63" workbookViewId="0">
      <selection activeCell="M23" sqref="M23"/>
    </sheetView>
  </sheetViews>
  <sheetFormatPr baseColWidth="10" defaultRowHeight="15" x14ac:dyDescent="0.25"/>
  <cols>
    <col min="2" max="2" width="25" style="22" bestFit="1" customWidth="1"/>
    <col min="3" max="6" width="11.7109375" style="21" customWidth="1"/>
    <col min="8" max="13" width="11.7109375" style="21" customWidth="1"/>
  </cols>
  <sheetData>
    <row r="2" spans="2:13" ht="18" x14ac:dyDescent="0.25">
      <c r="B2" s="8" t="s">
        <v>285</v>
      </c>
    </row>
    <row r="4" spans="2:13" x14ac:dyDescent="0.25">
      <c r="B4" s="48" t="s">
        <v>138</v>
      </c>
      <c r="C4" s="49" t="s">
        <v>152</v>
      </c>
      <c r="D4" s="49" t="s">
        <v>7</v>
      </c>
      <c r="E4" s="49" t="s">
        <v>8</v>
      </c>
      <c r="F4" s="49" t="s">
        <v>9</v>
      </c>
      <c r="G4" s="50" t="s">
        <v>141</v>
      </c>
      <c r="H4" s="50" t="s">
        <v>140</v>
      </c>
      <c r="I4"/>
      <c r="J4"/>
      <c r="K4"/>
      <c r="L4"/>
      <c r="M4"/>
    </row>
    <row r="5" spans="2:13" x14ac:dyDescent="0.25">
      <c r="B5" s="22" t="s">
        <v>136</v>
      </c>
      <c r="C5" s="20"/>
      <c r="G5" s="21"/>
      <c r="I5"/>
      <c r="J5"/>
      <c r="K5"/>
      <c r="L5"/>
      <c r="M5"/>
    </row>
    <row r="6" spans="2:13" x14ac:dyDescent="0.25">
      <c r="G6" s="21"/>
      <c r="I6"/>
      <c r="J6"/>
      <c r="K6"/>
      <c r="L6"/>
      <c r="M6"/>
    </row>
    <row r="7" spans="2:13" x14ac:dyDescent="0.25">
      <c r="B7" s="22" t="s">
        <v>10</v>
      </c>
      <c r="C7" s="23">
        <v>-69.329470031148418</v>
      </c>
      <c r="D7" s="23">
        <v>7.0499457588929264</v>
      </c>
      <c r="E7" s="23">
        <v>-9.8340430412099273</v>
      </c>
      <c r="F7" s="23">
        <v>9.6164718728483541E-6</v>
      </c>
      <c r="G7" s="23">
        <v>-85.586674107788212</v>
      </c>
      <c r="H7" s="23">
        <v>-53.072265954508623</v>
      </c>
      <c r="I7"/>
      <c r="J7"/>
      <c r="K7"/>
      <c r="L7"/>
      <c r="M7"/>
    </row>
    <row r="8" spans="2:13" x14ac:dyDescent="0.25">
      <c r="B8" s="22" t="s">
        <v>220</v>
      </c>
      <c r="C8" s="23">
        <v>12.494496391417334</v>
      </c>
      <c r="D8" s="23">
        <v>0.55423827839825035</v>
      </c>
      <c r="E8" s="23">
        <v>22.543546482437936</v>
      </c>
      <c r="F8" s="23">
        <v>1.5871481321040093E-8</v>
      </c>
      <c r="G8" s="23">
        <v>11.216420629254197</v>
      </c>
      <c r="H8" s="23">
        <v>13.772572153580471</v>
      </c>
      <c r="I8"/>
      <c r="J8"/>
      <c r="K8"/>
      <c r="L8"/>
      <c r="M8"/>
    </row>
    <row r="9" spans="2:13" x14ac:dyDescent="0.25">
      <c r="B9" s="22" t="s">
        <v>219</v>
      </c>
      <c r="C9" s="23">
        <v>7.2724795096177153E-3</v>
      </c>
      <c r="D9" s="23">
        <v>2.7711913919912512E-2</v>
      </c>
      <c r="E9" s="23">
        <v>0.26243151341459836</v>
      </c>
      <c r="F9" s="23">
        <v>0.79962016163191563</v>
      </c>
      <c r="G9" s="23">
        <v>-5.6631308598539175E-2</v>
      </c>
      <c r="H9" s="23">
        <v>7.1176267617774611E-2</v>
      </c>
      <c r="I9"/>
      <c r="J9"/>
      <c r="K9"/>
      <c r="L9"/>
      <c r="M9"/>
    </row>
    <row r="10" spans="2:13" x14ac:dyDescent="0.25">
      <c r="B10" s="22" t="s">
        <v>218</v>
      </c>
      <c r="C10" s="23">
        <v>1.1827060110879313</v>
      </c>
      <c r="D10" s="23">
        <v>0.44339062271860019</v>
      </c>
      <c r="E10" s="23">
        <v>2.6674132254676501</v>
      </c>
      <c r="F10" s="23">
        <v>2.847622780113215E-2</v>
      </c>
      <c r="G10" s="23">
        <v>0.16024540135742105</v>
      </c>
      <c r="H10" s="23">
        <v>2.2051666208184413</v>
      </c>
      <c r="I10"/>
      <c r="J10"/>
      <c r="K10"/>
      <c r="L10"/>
      <c r="M10"/>
    </row>
    <row r="11" spans="2:13" x14ac:dyDescent="0.25">
      <c r="B11" s="22" t="s">
        <v>221</v>
      </c>
      <c r="C11" s="23">
        <v>0.67855975328451001</v>
      </c>
      <c r="D11" s="23">
        <v>2.2169531135930017E-2</v>
      </c>
      <c r="E11" s="23">
        <v>30.607762930302687</v>
      </c>
      <c r="F11" s="23">
        <v>1.4101653321550598E-9</v>
      </c>
      <c r="G11" s="23">
        <v>0.62743672279798446</v>
      </c>
      <c r="H11" s="23">
        <v>0.72968278377103557</v>
      </c>
      <c r="I11"/>
      <c r="J11"/>
      <c r="K11"/>
      <c r="L11"/>
      <c r="M11"/>
    </row>
    <row r="12" spans="2:13" x14ac:dyDescent="0.25">
      <c r="B12" s="22" t="s">
        <v>222</v>
      </c>
      <c r="C12" s="23">
        <v>25.702430342675616</v>
      </c>
      <c r="D12" s="23">
        <v>2.2169531135930014</v>
      </c>
      <c r="E12" s="23">
        <v>11.593583186348878</v>
      </c>
      <c r="F12" s="23">
        <v>2.7863871309984293E-6</v>
      </c>
      <c r="G12" s="23">
        <v>20.590127294023063</v>
      </c>
      <c r="H12" s="23">
        <v>30.814733391328168</v>
      </c>
      <c r="I12"/>
      <c r="J12"/>
      <c r="K12"/>
      <c r="L12"/>
      <c r="M12"/>
    </row>
    <row r="13" spans="2:13" x14ac:dyDescent="0.25">
      <c r="B13" s="22" t="s">
        <v>224</v>
      </c>
      <c r="C13" s="23">
        <v>-0.72348295404449248</v>
      </c>
      <c r="D13" s="23">
        <v>0.22169531135930015</v>
      </c>
      <c r="E13" s="23">
        <v>-3.2634111637658783</v>
      </c>
      <c r="F13" s="23">
        <v>1.1468629250547598E-2</v>
      </c>
      <c r="G13" s="23">
        <v>-1.2347132589097476</v>
      </c>
      <c r="H13" s="23">
        <v>-0.21225264917923725</v>
      </c>
      <c r="I13"/>
      <c r="J13"/>
      <c r="K13"/>
      <c r="L13"/>
      <c r="M13"/>
    </row>
    <row r="14" spans="2:13" x14ac:dyDescent="0.25">
      <c r="B14" s="22" t="s">
        <v>223</v>
      </c>
      <c r="C14" s="23">
        <v>-0.16425271814466677</v>
      </c>
      <c r="D14" s="23">
        <v>4.4339062271860033E-2</v>
      </c>
      <c r="E14" s="23">
        <v>-3.7044698225138251</v>
      </c>
      <c r="F14" s="23">
        <v>6.0038872175608767E-3</v>
      </c>
      <c r="G14" s="23">
        <v>-0.2664987791177178</v>
      </c>
      <c r="H14" s="23">
        <v>-6.2006657171615714E-2</v>
      </c>
      <c r="I14"/>
      <c r="J14"/>
      <c r="K14"/>
      <c r="L14"/>
      <c r="M14"/>
    </row>
    <row r="15" spans="2:13" x14ac:dyDescent="0.25">
      <c r="C15" s="32"/>
      <c r="D15" s="32"/>
      <c r="E15" s="32"/>
      <c r="F15" s="32"/>
      <c r="G15" s="32"/>
      <c r="H15" s="32"/>
      <c r="I15"/>
      <c r="J15"/>
      <c r="K15"/>
      <c r="L15"/>
      <c r="M15"/>
    </row>
    <row r="16" spans="2:13" x14ac:dyDescent="0.25">
      <c r="B16" s="22" t="s">
        <v>137</v>
      </c>
      <c r="C16" s="20"/>
      <c r="G16" s="21"/>
      <c r="I16"/>
      <c r="J16"/>
      <c r="K16"/>
      <c r="L16"/>
      <c r="M16"/>
    </row>
    <row r="17" spans="2:13" x14ac:dyDescent="0.25">
      <c r="G17" s="21"/>
      <c r="I17"/>
      <c r="J17"/>
      <c r="K17"/>
      <c r="L17"/>
      <c r="M17"/>
    </row>
    <row r="18" spans="2:13" x14ac:dyDescent="0.25">
      <c r="B18" s="22" t="s">
        <v>10</v>
      </c>
      <c r="C18" s="23">
        <v>3.7790422372560268</v>
      </c>
      <c r="D18" s="23">
        <v>0.32050438326267117</v>
      </c>
      <c r="E18" s="23">
        <v>11.790922167073427</v>
      </c>
      <c r="F18" s="23">
        <v>2.4508768589134719E-6</v>
      </c>
      <c r="G18" s="23">
        <v>3.0399578039345081</v>
      </c>
      <c r="H18" s="23">
        <v>4.518126670577546</v>
      </c>
      <c r="I18"/>
      <c r="J18"/>
      <c r="K18"/>
      <c r="L18"/>
      <c r="M18"/>
    </row>
    <row r="19" spans="2:13" x14ac:dyDescent="0.25">
      <c r="B19" s="22" t="s">
        <v>220</v>
      </c>
      <c r="C19" s="23">
        <v>1.3551128537257322</v>
      </c>
      <c r="D19" s="23">
        <v>2.5196760893447002E-2</v>
      </c>
      <c r="E19" s="23">
        <v>53.781232415399892</v>
      </c>
      <c r="F19" s="23">
        <v>1.5843590739227983E-11</v>
      </c>
      <c r="G19" s="23">
        <v>1.2970090188985846</v>
      </c>
      <c r="H19" s="23">
        <v>1.4132166885528799</v>
      </c>
      <c r="I19"/>
      <c r="J19"/>
      <c r="K19"/>
      <c r="L19"/>
      <c r="M19"/>
    </row>
    <row r="20" spans="2:13" x14ac:dyDescent="0.25">
      <c r="B20" s="22" t="s">
        <v>219</v>
      </c>
      <c r="C20" s="23">
        <v>-1.3911567237127569E-2</v>
      </c>
      <c r="D20" s="23">
        <v>1.2598380446723497E-3</v>
      </c>
      <c r="E20" s="23">
        <v>-11.042345717338293</v>
      </c>
      <c r="F20" s="23">
        <v>4.0301488371443427E-6</v>
      </c>
      <c r="G20" s="23">
        <v>-1.6816758978484954E-2</v>
      </c>
      <c r="H20" s="23">
        <v>-1.1006375495770186E-2</v>
      </c>
      <c r="I20"/>
      <c r="J20"/>
      <c r="K20"/>
      <c r="L20"/>
      <c r="M20"/>
    </row>
    <row r="21" spans="2:13" x14ac:dyDescent="0.25">
      <c r="B21" s="22" t="s">
        <v>218</v>
      </c>
      <c r="C21" s="23">
        <v>-0.99333613629255435</v>
      </c>
      <c r="D21" s="23">
        <v>2.0157408714757595E-2</v>
      </c>
      <c r="E21" s="23">
        <v>-49.27895992729043</v>
      </c>
      <c r="F21" s="23">
        <v>3.182610967211562E-11</v>
      </c>
      <c r="G21" s="23">
        <v>-1.0398192041542724</v>
      </c>
      <c r="H21" s="23">
        <v>-0.94685306843083628</v>
      </c>
      <c r="I21"/>
      <c r="J21"/>
      <c r="K21"/>
      <c r="L21"/>
      <c r="M21"/>
    </row>
    <row r="22" spans="2:13" x14ac:dyDescent="0.25">
      <c r="B22" s="22" t="s">
        <v>221</v>
      </c>
      <c r="C22" s="23">
        <v>5.6240500694993333E-2</v>
      </c>
      <c r="D22" s="23">
        <v>1.0078704357378799E-3</v>
      </c>
      <c r="E22" s="23">
        <v>55.801319991908144</v>
      </c>
      <c r="F22" s="23">
        <v>1.1804577525125251E-11</v>
      </c>
      <c r="G22" s="23">
        <v>5.3916347301907426E-2</v>
      </c>
      <c r="H22" s="23">
        <v>5.8564654088079239E-2</v>
      </c>
      <c r="I22"/>
      <c r="J22"/>
      <c r="K22"/>
      <c r="L22"/>
      <c r="M22"/>
    </row>
    <row r="23" spans="2:13" x14ac:dyDescent="0.25">
      <c r="B23" s="22" t="s">
        <v>222</v>
      </c>
      <c r="C23" s="23">
        <v>-0.33869378335690609</v>
      </c>
      <c r="D23" s="23">
        <v>0.10078704357378801</v>
      </c>
      <c r="E23" s="23">
        <v>-3.3604893183412239</v>
      </c>
      <c r="F23" s="23">
        <v>9.9245783805893672E-3</v>
      </c>
      <c r="G23" s="23">
        <v>-0.57110912266549674</v>
      </c>
      <c r="H23" s="23">
        <v>-0.10627844404831538</v>
      </c>
      <c r="I23"/>
      <c r="J23"/>
      <c r="K23"/>
      <c r="L23"/>
      <c r="M23"/>
    </row>
    <row r="24" spans="2:13" x14ac:dyDescent="0.25">
      <c r="B24" s="22" t="s">
        <v>224</v>
      </c>
      <c r="C24" s="23">
        <v>3.4159698588046173E-3</v>
      </c>
      <c r="D24" s="23">
        <v>1.0078704357378799E-2</v>
      </c>
      <c r="E24" s="23">
        <v>0.33892946331972967</v>
      </c>
      <c r="F24" s="23">
        <v>0.74338764005072577</v>
      </c>
      <c r="G24" s="23">
        <v>-1.982556407205445E-2</v>
      </c>
      <c r="H24" s="23">
        <v>2.6657503789663688E-2</v>
      </c>
      <c r="I24"/>
      <c r="J24"/>
      <c r="K24"/>
      <c r="L24"/>
      <c r="M24"/>
    </row>
    <row r="25" spans="2:13" x14ac:dyDescent="0.25">
      <c r="B25" s="22" t="s">
        <v>223</v>
      </c>
      <c r="C25" s="23">
        <v>-2.9815692413500731E-2</v>
      </c>
      <c r="D25" s="23">
        <v>2.0157408714757599E-3</v>
      </c>
      <c r="E25" s="23">
        <v>-14.791431198034958</v>
      </c>
      <c r="F25" s="23">
        <v>4.2950823270395366E-7</v>
      </c>
      <c r="G25" s="23">
        <v>-3.4463999199672544E-2</v>
      </c>
      <c r="H25" s="23">
        <v>-2.5167385627328918E-2</v>
      </c>
      <c r="I25"/>
      <c r="J25"/>
      <c r="K25"/>
      <c r="L25"/>
      <c r="M25"/>
    </row>
    <row r="26" spans="2:13" x14ac:dyDescent="0.25">
      <c r="G26" s="21"/>
      <c r="I26"/>
      <c r="J26"/>
      <c r="K26"/>
      <c r="L26"/>
      <c r="M26"/>
    </row>
    <row r="27" spans="2:13" x14ac:dyDescent="0.25">
      <c r="B27" s="22" t="s">
        <v>268</v>
      </c>
      <c r="C27" s="20"/>
      <c r="G27" s="21"/>
      <c r="I27"/>
      <c r="J27"/>
      <c r="K27"/>
      <c r="L27"/>
      <c r="M27"/>
    </row>
    <row r="28" spans="2:13" x14ac:dyDescent="0.25">
      <c r="G28" s="21"/>
      <c r="I28"/>
      <c r="J28"/>
      <c r="K28"/>
      <c r="L28"/>
      <c r="M28"/>
    </row>
    <row r="29" spans="2:13" x14ac:dyDescent="0.25">
      <c r="B29" s="22" t="s">
        <v>10</v>
      </c>
      <c r="C29" s="23">
        <v>-76.020886026499625</v>
      </c>
      <c r="D29" s="23">
        <v>6.568375100603066</v>
      </c>
      <c r="E29" s="23">
        <v>-11.573773553145568</v>
      </c>
      <c r="F29" s="23">
        <v>2.8228114411962188E-6</v>
      </c>
      <c r="G29" s="23">
        <v>-91.167586173479478</v>
      </c>
      <c r="H29" s="23">
        <v>-60.874185879519764</v>
      </c>
      <c r="I29"/>
      <c r="J29"/>
      <c r="K29"/>
      <c r="L29"/>
      <c r="M29"/>
    </row>
    <row r="30" spans="2:13" x14ac:dyDescent="0.25">
      <c r="B30" s="22" t="s">
        <v>220</v>
      </c>
      <c r="C30" s="23">
        <v>10.658389157050271</v>
      </c>
      <c r="D30" s="23">
        <v>0.51637913710755223</v>
      </c>
      <c r="E30" s="23">
        <v>20.640626995025798</v>
      </c>
      <c r="F30" s="23">
        <v>3.179394171568115E-8</v>
      </c>
      <c r="G30" s="23">
        <v>9.4676167312784578</v>
      </c>
      <c r="H30" s="23">
        <v>11.849161582822084</v>
      </c>
      <c r="I30"/>
      <c r="J30"/>
      <c r="K30"/>
      <c r="L30"/>
      <c r="M30"/>
    </row>
    <row r="31" spans="2:13" x14ac:dyDescent="0.25">
      <c r="B31" s="22" t="s">
        <v>219</v>
      </c>
      <c r="C31" s="23">
        <v>1.2960536010890775E-3</v>
      </c>
      <c r="D31" s="23">
        <v>2.5818956855377606E-2</v>
      </c>
      <c r="E31" s="23">
        <v>5.0197752308460665E-2</v>
      </c>
      <c r="F31" s="23">
        <v>0.96119548793863041</v>
      </c>
      <c r="G31" s="23">
        <v>-5.8242567687501592E-2</v>
      </c>
      <c r="H31" s="23">
        <v>6.0834674889679752E-2</v>
      </c>
      <c r="I31"/>
      <c r="J31"/>
      <c r="K31"/>
      <c r="L31"/>
      <c r="M31"/>
    </row>
    <row r="32" spans="2:13" x14ac:dyDescent="0.25">
      <c r="B32" s="22" t="s">
        <v>218</v>
      </c>
      <c r="C32" s="23">
        <v>3.0842794080591678</v>
      </c>
      <c r="D32" s="23">
        <v>0.4131033096860417</v>
      </c>
      <c r="E32" s="23">
        <v>7.4661212721902874</v>
      </c>
      <c r="F32" s="23">
        <v>7.1539837604861725E-5</v>
      </c>
      <c r="G32" s="23">
        <v>2.1316614674417171</v>
      </c>
      <c r="H32" s="23">
        <v>4.0368973486766189</v>
      </c>
      <c r="I32"/>
      <c r="J32"/>
      <c r="K32"/>
      <c r="L32"/>
      <c r="M32"/>
    </row>
    <row r="33" spans="2:13" x14ac:dyDescent="0.25">
      <c r="B33" s="22" t="s">
        <v>221</v>
      </c>
      <c r="C33" s="23">
        <v>0.57636530624691829</v>
      </c>
      <c r="D33" s="23">
        <v>2.0655165484302091E-2</v>
      </c>
      <c r="E33" s="23">
        <v>27.9041727690323</v>
      </c>
      <c r="F33" s="23">
        <v>2.9368513404145114E-9</v>
      </c>
      <c r="G33" s="23">
        <v>0.52873440921604575</v>
      </c>
      <c r="H33" s="23">
        <v>0.62399620327779082</v>
      </c>
      <c r="I33"/>
      <c r="J33"/>
      <c r="K33"/>
      <c r="L33"/>
      <c r="M33"/>
    </row>
    <row r="34" spans="2:13" x14ac:dyDescent="0.25">
      <c r="B34" s="22" t="s">
        <v>222</v>
      </c>
      <c r="C34" s="23">
        <v>25.087828518274954</v>
      </c>
      <c r="D34" s="23">
        <v>2.0655165484302089</v>
      </c>
      <c r="E34" s="23">
        <v>12.146031237242656</v>
      </c>
      <c r="F34" s="23">
        <v>1.954980232237075E-6</v>
      </c>
      <c r="G34" s="23">
        <v>20.3247388151877</v>
      </c>
      <c r="H34" s="23">
        <v>29.850918221362207</v>
      </c>
      <c r="I34"/>
      <c r="J34"/>
      <c r="K34"/>
      <c r="L34"/>
      <c r="M34"/>
    </row>
    <row r="35" spans="2:13" x14ac:dyDescent="0.25">
      <c r="B35" s="22" t="s">
        <v>224</v>
      </c>
      <c r="C35" s="23">
        <v>-0.7776271738849696</v>
      </c>
      <c r="D35" s="23">
        <v>0.20655165484302088</v>
      </c>
      <c r="E35" s="23">
        <v>-3.7648072801738905</v>
      </c>
      <c r="F35" s="23">
        <v>5.5063542389816615E-3</v>
      </c>
      <c r="G35" s="23">
        <v>-1.2539361441936951</v>
      </c>
      <c r="H35" s="23">
        <v>-0.30131820357624411</v>
      </c>
      <c r="I35"/>
      <c r="J35"/>
      <c r="K35"/>
      <c r="L35"/>
      <c r="M35"/>
    </row>
    <row r="36" spans="2:13" x14ac:dyDescent="0.25">
      <c r="B36" s="22" t="s">
        <v>223</v>
      </c>
      <c r="C36" s="23">
        <v>-0.13097421338939078</v>
      </c>
      <c r="D36" s="23">
        <v>4.1310330968604182E-2</v>
      </c>
      <c r="E36" s="23">
        <v>-3.1704953777526272</v>
      </c>
      <c r="F36" s="23">
        <v>1.3184810273013986E-2</v>
      </c>
      <c r="G36" s="23">
        <v>-0.22623600745113587</v>
      </c>
      <c r="H36" s="23">
        <v>-3.571241932764567E-2</v>
      </c>
      <c r="I36"/>
      <c r="J36"/>
      <c r="K36"/>
      <c r="L36"/>
      <c r="M36"/>
    </row>
    <row r="37" spans="2:13" x14ac:dyDescent="0.25">
      <c r="G37" s="21"/>
      <c r="I37"/>
      <c r="J37"/>
      <c r="K37"/>
      <c r="L37"/>
      <c r="M37"/>
    </row>
    <row r="38" spans="2:13" x14ac:dyDescent="0.25">
      <c r="B38" s="22" t="s">
        <v>135</v>
      </c>
      <c r="G38" s="21"/>
      <c r="I38"/>
      <c r="J38"/>
      <c r="K38"/>
      <c r="L38"/>
      <c r="M38"/>
    </row>
    <row r="39" spans="2:13" x14ac:dyDescent="0.25">
      <c r="G39" s="21"/>
      <c r="I39"/>
      <c r="J39"/>
      <c r="K39"/>
      <c r="L39"/>
      <c r="M39"/>
    </row>
    <row r="40" spans="2:13" x14ac:dyDescent="0.25">
      <c r="B40" s="22" t="s">
        <v>10</v>
      </c>
      <c r="C40" s="23">
        <v>2.9123737580952218</v>
      </c>
      <c r="D40" s="23">
        <v>0.66578587931593325</v>
      </c>
      <c r="E40" s="23">
        <v>4.374339932062786</v>
      </c>
      <c r="F40" s="23">
        <v>2.3666724439018448E-3</v>
      </c>
      <c r="G40" s="23">
        <v>1.3770687668857717</v>
      </c>
      <c r="H40" s="23">
        <v>4.4476787493046714</v>
      </c>
      <c r="I40"/>
      <c r="J40"/>
      <c r="K40"/>
      <c r="L40"/>
      <c r="M40"/>
    </row>
    <row r="41" spans="2:13" x14ac:dyDescent="0.25">
      <c r="B41" s="22" t="s">
        <v>220</v>
      </c>
      <c r="C41" s="23">
        <v>0.48099438064133282</v>
      </c>
      <c r="D41" s="23">
        <v>5.2341398381464128E-2</v>
      </c>
      <c r="E41" s="23">
        <v>9.1895592306465641</v>
      </c>
      <c r="F41" s="23">
        <v>1.5894372276999101E-5</v>
      </c>
      <c r="G41" s="23">
        <v>0.360294899504078</v>
      </c>
      <c r="H41" s="23">
        <v>0.60169386177858764</v>
      </c>
      <c r="I41"/>
      <c r="J41"/>
      <c r="K41"/>
      <c r="L41"/>
      <c r="M41"/>
    </row>
    <row r="42" spans="2:13" x14ac:dyDescent="0.25">
      <c r="B42" s="22" t="s">
        <v>219</v>
      </c>
      <c r="C42" s="23">
        <v>1.9887993145656136E-2</v>
      </c>
      <c r="D42" s="23">
        <v>2.6170699190732056E-3</v>
      </c>
      <c r="E42" s="23">
        <v>7.5993358070842669</v>
      </c>
      <c r="F42" s="23">
        <v>6.3088837165526941E-5</v>
      </c>
      <c r="G42" s="23">
        <v>1.3853019088793397E-2</v>
      </c>
      <c r="H42" s="23">
        <v>2.5922967202518875E-2</v>
      </c>
      <c r="I42"/>
      <c r="J42"/>
      <c r="K42"/>
      <c r="L42"/>
      <c r="M42"/>
    </row>
    <row r="43" spans="2:13" x14ac:dyDescent="0.25">
      <c r="B43" s="22" t="s">
        <v>218</v>
      </c>
      <c r="C43" s="23">
        <v>-0.90823726067868138</v>
      </c>
      <c r="D43" s="23">
        <v>4.187311870517129E-2</v>
      </c>
      <c r="E43" s="23">
        <v>-21.690222480765804</v>
      </c>
      <c r="F43" s="23">
        <v>2.1514934615262412E-8</v>
      </c>
      <c r="G43" s="23">
        <v>-1.0047968455884853</v>
      </c>
      <c r="H43" s="23">
        <v>-0.8116776757688775</v>
      </c>
      <c r="I43"/>
      <c r="J43"/>
      <c r="K43"/>
      <c r="L43"/>
      <c r="M43"/>
    </row>
    <row r="44" spans="2:13" x14ac:dyDescent="0.25">
      <c r="B44" s="22" t="s">
        <v>221</v>
      </c>
      <c r="C44" s="23">
        <v>4.5953946342598702E-2</v>
      </c>
      <c r="D44" s="23">
        <v>2.0936559352585649E-3</v>
      </c>
      <c r="E44" s="23">
        <v>21.949139573844747</v>
      </c>
      <c r="F44" s="23">
        <v>1.9594105757000608E-8</v>
      </c>
      <c r="G44" s="23">
        <v>4.1125967097108508E-2</v>
      </c>
      <c r="H44" s="23">
        <v>5.0781925588088896E-2</v>
      </c>
      <c r="I44"/>
      <c r="J44"/>
      <c r="K44"/>
      <c r="L44"/>
      <c r="M44"/>
    </row>
    <row r="45" spans="2:13" x14ac:dyDescent="0.25">
      <c r="B45" s="22" t="s">
        <v>222</v>
      </c>
      <c r="C45" s="23">
        <v>0.95329560775754973</v>
      </c>
      <c r="D45" s="23">
        <v>0.20936559352585651</v>
      </c>
      <c r="E45" s="23">
        <v>4.5532582106898012</v>
      </c>
      <c r="F45" s="23">
        <v>1.8663655628615558E-3</v>
      </c>
      <c r="G45" s="23">
        <v>0.47049768320853042</v>
      </c>
      <c r="H45" s="23">
        <v>1.4360935323065691</v>
      </c>
      <c r="I45"/>
      <c r="J45"/>
      <c r="K45"/>
      <c r="L45"/>
      <c r="M45"/>
    </row>
    <row r="46" spans="2:13" x14ac:dyDescent="0.25">
      <c r="B46" s="22" t="s">
        <v>224</v>
      </c>
      <c r="C46" s="23">
        <v>5.0728249981670435E-2</v>
      </c>
      <c r="D46" s="23">
        <v>2.0936559352585649E-2</v>
      </c>
      <c r="E46" s="23">
        <v>2.4229506447249909</v>
      </c>
      <c r="F46" s="23">
        <v>4.1657874296910438E-2</v>
      </c>
      <c r="G46" s="23">
        <v>2.4484575267685119E-3</v>
      </c>
      <c r="H46" s="23">
        <v>9.9008042436572352E-2</v>
      </c>
      <c r="I46"/>
      <c r="J46"/>
      <c r="K46"/>
      <c r="L46"/>
      <c r="M46"/>
    </row>
    <row r="47" spans="2:13" x14ac:dyDescent="0.25">
      <c r="B47" s="22" t="s">
        <v>223</v>
      </c>
      <c r="C47" s="23">
        <v>-3.4628123417753897E-3</v>
      </c>
      <c r="D47" s="23">
        <v>4.1873118705171297E-3</v>
      </c>
      <c r="E47" s="23">
        <v>-0.82697741387668244</v>
      </c>
      <c r="F47" s="23">
        <v>0.43222257347116588</v>
      </c>
      <c r="G47" s="23">
        <v>-1.3118770832755776E-2</v>
      </c>
      <c r="H47" s="23">
        <v>6.1931461492049956E-3</v>
      </c>
      <c r="I47"/>
      <c r="J47"/>
      <c r="K47"/>
      <c r="L47"/>
      <c r="M47"/>
    </row>
    <row r="48" spans="2:13" x14ac:dyDescent="0.25">
      <c r="G48" s="21"/>
      <c r="I48"/>
      <c r="J48"/>
      <c r="K48"/>
      <c r="L48"/>
      <c r="M48"/>
    </row>
    <row r="49" spans="2:13" x14ac:dyDescent="0.25">
      <c r="G49" s="21"/>
      <c r="I49"/>
      <c r="J49"/>
      <c r="K49"/>
      <c r="L49"/>
      <c r="M49"/>
    </row>
    <row r="50" spans="2:13" x14ac:dyDescent="0.25">
      <c r="B50" s="22" t="s">
        <v>0</v>
      </c>
      <c r="C50" s="20"/>
      <c r="G50" s="21"/>
      <c r="I50"/>
      <c r="J50"/>
      <c r="K50"/>
      <c r="L50"/>
      <c r="M50"/>
    </row>
    <row r="51" spans="2:13" x14ac:dyDescent="0.25">
      <c r="B51" s="26"/>
      <c r="G51" s="21"/>
      <c r="I51"/>
      <c r="J51"/>
      <c r="K51"/>
      <c r="L51"/>
      <c r="M51"/>
    </row>
    <row r="52" spans="2:13" x14ac:dyDescent="0.25">
      <c r="B52" s="22" t="s">
        <v>10</v>
      </c>
      <c r="C52" s="23">
        <v>-24.244697891040428</v>
      </c>
      <c r="D52" s="23">
        <v>1.3040602904648346</v>
      </c>
      <c r="E52" s="23">
        <v>-18.591700144782696</v>
      </c>
      <c r="F52" s="23">
        <v>7.2257825078622218E-8</v>
      </c>
      <c r="G52" s="23">
        <v>-27.251866314086303</v>
      </c>
      <c r="H52" s="23">
        <v>-21.237529467994552</v>
      </c>
      <c r="I52"/>
      <c r="J52"/>
      <c r="K52"/>
      <c r="L52"/>
      <c r="M52"/>
    </row>
    <row r="53" spans="2:13" x14ac:dyDescent="0.25">
      <c r="B53" s="22" t="s">
        <v>220</v>
      </c>
      <c r="C53" s="23">
        <v>3.4347763518616095</v>
      </c>
      <c r="D53" s="23">
        <v>0.10251995618591105</v>
      </c>
      <c r="E53" s="23">
        <v>33.503490243723284</v>
      </c>
      <c r="F53" s="23">
        <v>6.8769145985191153E-10</v>
      </c>
      <c r="G53" s="23">
        <v>3.1983649089026143</v>
      </c>
      <c r="H53" s="23">
        <v>3.6711877948206046</v>
      </c>
      <c r="I53"/>
      <c r="J53"/>
      <c r="K53"/>
      <c r="L53"/>
      <c r="M53"/>
    </row>
    <row r="54" spans="2:13" x14ac:dyDescent="0.25">
      <c r="B54" s="22" t="s">
        <v>219</v>
      </c>
      <c r="C54" s="23">
        <v>-4.9327013718298389E-3</v>
      </c>
      <c r="D54" s="23">
        <v>5.1259978092955509E-3</v>
      </c>
      <c r="E54" s="23">
        <v>-0.96229096369975309</v>
      </c>
      <c r="F54" s="23">
        <v>0.36408373468450728</v>
      </c>
      <c r="G54" s="23">
        <v>-1.6753273519779607E-2</v>
      </c>
      <c r="H54" s="23">
        <v>6.8878707761199295E-3</v>
      </c>
      <c r="I54"/>
      <c r="J54"/>
      <c r="K54"/>
      <c r="L54"/>
      <c r="M54"/>
    </row>
    <row r="55" spans="2:13" x14ac:dyDescent="0.25">
      <c r="B55" s="22" t="s">
        <v>218</v>
      </c>
      <c r="C55" s="23">
        <v>0.96574946362220448</v>
      </c>
      <c r="D55" s="23">
        <v>8.2015964948728814E-2</v>
      </c>
      <c r="E55" s="23">
        <v>11.775139928255795</v>
      </c>
      <c r="F55" s="23">
        <v>2.4759772354099625E-6</v>
      </c>
      <c r="G55" s="23">
        <v>0.77662030925500813</v>
      </c>
      <c r="H55" s="23">
        <v>1.1548786179894008</v>
      </c>
      <c r="I55"/>
      <c r="J55"/>
      <c r="K55"/>
      <c r="L55"/>
      <c r="M55"/>
    </row>
    <row r="56" spans="2:13" x14ac:dyDescent="0.25">
      <c r="B56" s="22" t="s">
        <v>221</v>
      </c>
      <c r="C56" s="23">
        <v>0.12068576232199363</v>
      </c>
      <c r="D56" s="23">
        <v>4.1007982474364412E-3</v>
      </c>
      <c r="E56" s="23">
        <v>29.42982196147755</v>
      </c>
      <c r="F56" s="23">
        <v>1.925488789023342E-9</v>
      </c>
      <c r="G56" s="23">
        <v>0.11122930460363381</v>
      </c>
      <c r="H56" s="23">
        <v>0.13014222004035345</v>
      </c>
      <c r="I56"/>
      <c r="J56"/>
      <c r="K56"/>
      <c r="L56"/>
      <c r="M56"/>
    </row>
    <row r="57" spans="2:13" x14ac:dyDescent="0.25">
      <c r="B57" s="22" t="s">
        <v>222</v>
      </c>
      <c r="C57" s="23">
        <v>4.2864953408949127</v>
      </c>
      <c r="D57" s="23">
        <v>0.41007982474364418</v>
      </c>
      <c r="E57" s="23">
        <v>10.452831576326773</v>
      </c>
      <c r="F57" s="23">
        <v>6.0926073497592899E-6</v>
      </c>
      <c r="G57" s="23">
        <v>3.340849569058931</v>
      </c>
      <c r="H57" s="23">
        <v>5.2321411127308943</v>
      </c>
      <c r="I57"/>
      <c r="J57"/>
      <c r="K57"/>
      <c r="L57"/>
      <c r="M57"/>
    </row>
    <row r="58" spans="2:13" x14ac:dyDescent="0.25">
      <c r="B58" s="22" t="s">
        <v>224</v>
      </c>
      <c r="C58" s="23">
        <v>-7.9780340938516547E-2</v>
      </c>
      <c r="D58" s="23">
        <v>4.1007982474364414E-2</v>
      </c>
      <c r="E58" s="23">
        <v>-1.9454831992378594</v>
      </c>
      <c r="F58" s="23">
        <v>8.7601319484016976E-2</v>
      </c>
      <c r="G58" s="23">
        <v>-0.17434491812211472</v>
      </c>
      <c r="H58" s="23">
        <v>1.4784236245081614E-2</v>
      </c>
      <c r="I58"/>
      <c r="J58"/>
      <c r="K58"/>
      <c r="L58"/>
      <c r="M58"/>
    </row>
    <row r="59" spans="2:13" x14ac:dyDescent="0.25">
      <c r="B59" s="22" t="s">
        <v>223</v>
      </c>
      <c r="C59" s="23">
        <v>-7.22399222763811E-3</v>
      </c>
      <c r="D59" s="23">
        <v>8.2015964948728825E-3</v>
      </c>
      <c r="E59" s="23">
        <v>-0.88080317437636579</v>
      </c>
      <c r="F59" s="23">
        <v>0.40410846102833009</v>
      </c>
      <c r="G59" s="23">
        <v>-2.6136907664357743E-2</v>
      </c>
      <c r="H59" s="23">
        <v>1.1688923209081522E-2</v>
      </c>
      <c r="I59"/>
      <c r="J59"/>
      <c r="K59"/>
      <c r="L59"/>
      <c r="M59"/>
    </row>
    <row r="60" spans="2:13" x14ac:dyDescent="0.25">
      <c r="G60" s="21"/>
      <c r="I60"/>
      <c r="J60"/>
      <c r="K60"/>
      <c r="L60"/>
      <c r="M60"/>
    </row>
    <row r="61" spans="2:13" x14ac:dyDescent="0.25">
      <c r="B61" s="22" t="s">
        <v>11</v>
      </c>
      <c r="C61" s="24">
        <v>5.7655381198856119</v>
      </c>
      <c r="D61" s="24">
        <v>4.5220351638206582</v>
      </c>
      <c r="E61" s="24">
        <v>1.2749874583050169</v>
      </c>
      <c r="F61" s="24">
        <v>0.23809363512125381</v>
      </c>
      <c r="G61" s="24">
        <v>-4.6622936697760018</v>
      </c>
      <c r="H61" s="24">
        <v>16.193369909547226</v>
      </c>
      <c r="I61"/>
      <c r="J61"/>
      <c r="K61"/>
      <c r="L61"/>
      <c r="M61"/>
    </row>
    <row r="62" spans="2:13" x14ac:dyDescent="0.25">
      <c r="C62" s="24">
        <v>1.7865219815194524</v>
      </c>
      <c r="D62" s="24">
        <v>0.35550415134624813</v>
      </c>
      <c r="E62" s="24">
        <v>5.0253196052820348</v>
      </c>
      <c r="F62" s="24">
        <v>1.0200930042604515E-3</v>
      </c>
      <c r="G62" s="24">
        <v>0.96672793824781034</v>
      </c>
      <c r="H62" s="24">
        <v>2.6063160247910946</v>
      </c>
      <c r="I62"/>
      <c r="J62"/>
      <c r="K62"/>
      <c r="L62"/>
      <c r="M62"/>
    </row>
    <row r="63" spans="2:13" x14ac:dyDescent="0.25">
      <c r="B63" s="22" t="s">
        <v>10</v>
      </c>
      <c r="C63" s="24">
        <v>5.5064168344779237E-2</v>
      </c>
      <c r="D63" s="24">
        <v>1.77752075673124E-2</v>
      </c>
      <c r="E63" s="24">
        <v>3.0978073328403277</v>
      </c>
      <c r="F63" s="24">
        <v>1.4714530951092531E-2</v>
      </c>
      <c r="G63" s="24">
        <v>1.4074466181197148E-2</v>
      </c>
      <c r="H63" s="24">
        <v>9.6053870508361325E-2</v>
      </c>
      <c r="I63"/>
      <c r="J63"/>
      <c r="K63"/>
      <c r="L63"/>
      <c r="M63"/>
    </row>
    <row r="64" spans="2:13" x14ac:dyDescent="0.25">
      <c r="B64" s="22" t="s">
        <v>220</v>
      </c>
      <c r="C64" s="24">
        <v>-1.1182054893976476</v>
      </c>
      <c r="D64" s="24">
        <v>0.28440332107699839</v>
      </c>
      <c r="E64" s="24">
        <v>-3.931759605208367</v>
      </c>
      <c r="F64" s="24">
        <v>4.3459222066819965E-3</v>
      </c>
      <c r="G64" s="24">
        <v>-1.7740407240149612</v>
      </c>
      <c r="H64" s="24">
        <v>-0.46237025478033422</v>
      </c>
      <c r="I64"/>
      <c r="J64"/>
      <c r="K64"/>
      <c r="L64"/>
      <c r="M64"/>
    </row>
    <row r="65" spans="2:13" x14ac:dyDescent="0.25">
      <c r="B65" s="22" t="s">
        <v>219</v>
      </c>
      <c r="C65" s="24">
        <v>9.6134849630980568E-2</v>
      </c>
      <c r="D65" s="24">
        <v>1.4220166053849924E-2</v>
      </c>
      <c r="E65" s="24">
        <v>6.7604590035679166</v>
      </c>
      <c r="F65" s="24">
        <v>1.4350719617814314E-4</v>
      </c>
      <c r="G65" s="24">
        <v>6.3343087900114892E-2</v>
      </c>
      <c r="H65" s="24">
        <v>0.12892661136184624</v>
      </c>
      <c r="I65"/>
      <c r="J65"/>
      <c r="K65"/>
      <c r="L65"/>
      <c r="M65"/>
    </row>
    <row r="66" spans="2:13" x14ac:dyDescent="0.25">
      <c r="B66" s="22" t="s">
        <v>218</v>
      </c>
      <c r="C66" s="24">
        <v>1.3769075861558246</v>
      </c>
      <c r="D66" s="24">
        <v>1.4220166053849925</v>
      </c>
      <c r="E66" s="24">
        <v>0.96827813468679202</v>
      </c>
      <c r="F66" s="24">
        <v>0.36126334485362155</v>
      </c>
      <c r="G66" s="24">
        <v>-1.9022685869307436</v>
      </c>
      <c r="H66" s="24">
        <v>4.6560837592423931</v>
      </c>
      <c r="I66"/>
      <c r="J66"/>
      <c r="K66"/>
      <c r="L66"/>
      <c r="M66"/>
    </row>
    <row r="67" spans="2:13" x14ac:dyDescent="0.25">
      <c r="B67" s="22" t="s">
        <v>221</v>
      </c>
      <c r="C67" s="24">
        <v>0.27264579530494937</v>
      </c>
      <c r="D67" s="24">
        <v>0.14220166053849922</v>
      </c>
      <c r="E67" s="24">
        <v>1.9173179432115992</v>
      </c>
      <c r="F67" s="24">
        <v>9.1493172903384171E-2</v>
      </c>
      <c r="G67" s="24">
        <v>-5.5271822003707394E-2</v>
      </c>
      <c r="H67" s="24">
        <v>0.60056341261360613</v>
      </c>
      <c r="I67"/>
      <c r="J67"/>
      <c r="K67"/>
      <c r="L67"/>
      <c r="M67"/>
    </row>
    <row r="68" spans="2:13" x14ac:dyDescent="0.25">
      <c r="B68" s="22" t="s">
        <v>222</v>
      </c>
      <c r="C68" s="24">
        <v>-7.8842800632936819E-2</v>
      </c>
      <c r="D68" s="24">
        <v>2.8440332107699848E-2</v>
      </c>
      <c r="E68" s="24">
        <v>-2.7722180013358972</v>
      </c>
      <c r="F68" s="24">
        <v>2.4213634826337024E-2</v>
      </c>
      <c r="G68" s="24">
        <v>-0.14442632409466818</v>
      </c>
      <c r="H68" s="24">
        <v>-1.3259277171205452E-2</v>
      </c>
      <c r="I68"/>
      <c r="J68"/>
      <c r="K68"/>
      <c r="L68"/>
      <c r="M68"/>
    </row>
    <row r="69" spans="2:13" x14ac:dyDescent="0.25">
      <c r="B69" s="22" t="s">
        <v>224</v>
      </c>
      <c r="C69" s="23"/>
      <c r="D69" s="23"/>
      <c r="E69" s="23"/>
      <c r="F69" s="25"/>
      <c r="G69" s="23"/>
      <c r="H69" s="23"/>
      <c r="I69"/>
      <c r="J69"/>
      <c r="K69"/>
      <c r="L69"/>
      <c r="M69"/>
    </row>
    <row r="70" spans="2:13" x14ac:dyDescent="0.25">
      <c r="B70" s="22" t="s">
        <v>223</v>
      </c>
      <c r="C70" s="23"/>
      <c r="D70" s="23"/>
      <c r="E70" s="23"/>
      <c r="F70" s="25"/>
      <c r="G70" s="23"/>
      <c r="H70" s="23"/>
      <c r="I70"/>
      <c r="J70"/>
      <c r="K70"/>
      <c r="L70"/>
      <c r="M70"/>
    </row>
    <row r="71" spans="2:13" x14ac:dyDescent="0.25">
      <c r="G71" s="21"/>
      <c r="I71"/>
      <c r="J71"/>
      <c r="K71"/>
      <c r="L71"/>
      <c r="M71"/>
    </row>
    <row r="72" spans="2:13" x14ac:dyDescent="0.25">
      <c r="B72" s="22" t="s">
        <v>6</v>
      </c>
      <c r="G72" s="21"/>
      <c r="I72"/>
      <c r="J72"/>
      <c r="K72"/>
      <c r="L72"/>
      <c r="M72"/>
    </row>
    <row r="73" spans="2:13" x14ac:dyDescent="0.25">
      <c r="G73" s="21"/>
      <c r="I73"/>
      <c r="J73"/>
      <c r="K73"/>
      <c r="L73"/>
      <c r="M73"/>
    </row>
    <row r="74" spans="2:13" x14ac:dyDescent="0.25">
      <c r="B74" s="22" t="s">
        <v>10</v>
      </c>
      <c r="C74" s="23">
        <v>-3.8962386859392231</v>
      </c>
      <c r="D74" s="23">
        <v>0.12593610450850812</v>
      </c>
      <c r="E74" s="23">
        <v>-30.938218242855026</v>
      </c>
      <c r="F74" s="23">
        <v>1.2949163069103382E-9</v>
      </c>
      <c r="G74" s="23">
        <v>-4.1866478637728637</v>
      </c>
      <c r="H74" s="23">
        <v>-3.6058295081055829</v>
      </c>
      <c r="I74"/>
      <c r="J74"/>
      <c r="K74"/>
      <c r="L74"/>
      <c r="M74"/>
    </row>
    <row r="75" spans="2:13" x14ac:dyDescent="0.25">
      <c r="B75" s="22" t="s">
        <v>220</v>
      </c>
      <c r="C75" s="23">
        <v>0.75649875255727561</v>
      </c>
      <c r="D75" s="23">
        <v>9.9005881943038301E-3</v>
      </c>
      <c r="E75" s="23">
        <v>76.409475650397923</v>
      </c>
      <c r="F75" s="23">
        <v>9.5917844733145968E-13</v>
      </c>
      <c r="G75" s="23">
        <v>0.73366795523510675</v>
      </c>
      <c r="H75" s="23">
        <v>0.77932954987944447</v>
      </c>
      <c r="I75"/>
      <c r="J75"/>
      <c r="K75"/>
      <c r="L75"/>
      <c r="M75"/>
    </row>
    <row r="76" spans="2:13" x14ac:dyDescent="0.25">
      <c r="B76" s="22" t="s">
        <v>219</v>
      </c>
      <c r="C76" s="23">
        <v>-7.3356136500504028E-3</v>
      </c>
      <c r="D76" s="23">
        <v>4.9502940971519137E-4</v>
      </c>
      <c r="E76" s="23">
        <v>-14.818541092883454</v>
      </c>
      <c r="F76" s="23">
        <v>4.2345886956454606E-7</v>
      </c>
      <c r="G76" s="23">
        <v>-8.4771535161588443E-3</v>
      </c>
      <c r="H76" s="23">
        <v>-6.1940737839419613E-3</v>
      </c>
      <c r="I76"/>
      <c r="J76"/>
      <c r="K76"/>
      <c r="L76"/>
      <c r="M76"/>
    </row>
    <row r="77" spans="2:13" x14ac:dyDescent="0.25">
      <c r="B77" s="22" t="s">
        <v>218</v>
      </c>
      <c r="C77" s="23">
        <v>0.1651051778549181</v>
      </c>
      <c r="D77" s="23">
        <v>7.920470555443062E-3</v>
      </c>
      <c r="E77" s="23">
        <v>20.84537486746358</v>
      </c>
      <c r="F77" s="23">
        <v>2.9418014706920811E-8</v>
      </c>
      <c r="G77" s="23">
        <v>0.14684053999718305</v>
      </c>
      <c r="H77" s="23">
        <v>0.18336981571265315</v>
      </c>
      <c r="I77"/>
      <c r="J77"/>
      <c r="K77"/>
      <c r="L77"/>
      <c r="M77"/>
    </row>
    <row r="78" spans="2:13" x14ac:dyDescent="0.25">
      <c r="B78" s="22" t="s">
        <v>221</v>
      </c>
      <c r="C78" s="23">
        <v>8.9973278962696517E-3</v>
      </c>
      <c r="D78" s="23">
        <v>3.960235277721532E-4</v>
      </c>
      <c r="E78" s="23">
        <v>22.719175163365907</v>
      </c>
      <c r="F78" s="23">
        <v>1.492891272192403E-8</v>
      </c>
      <c r="G78" s="23">
        <v>8.0840960033828988E-3</v>
      </c>
      <c r="H78" s="23">
        <v>9.9105597891564045E-3</v>
      </c>
      <c r="I78"/>
      <c r="J78"/>
      <c r="K78"/>
      <c r="L78"/>
      <c r="M78"/>
    </row>
    <row r="79" spans="2:13" x14ac:dyDescent="0.25">
      <c r="B79" s="22" t="s">
        <v>222</v>
      </c>
      <c r="C79" s="23">
        <v>0.72726111211649336</v>
      </c>
      <c r="D79" s="23">
        <v>3.960235277721532E-2</v>
      </c>
      <c r="E79" s="23">
        <v>18.364088522915065</v>
      </c>
      <c r="F79" s="23">
        <v>7.9579371517686417E-8</v>
      </c>
      <c r="G79" s="23">
        <v>0.63593792282781803</v>
      </c>
      <c r="H79" s="23">
        <v>0.81858430140516869</v>
      </c>
      <c r="I79"/>
      <c r="J79"/>
      <c r="K79"/>
      <c r="L79"/>
      <c r="M79"/>
    </row>
    <row r="80" spans="2:13" x14ac:dyDescent="0.25">
      <c r="B80" s="22" t="s">
        <v>224</v>
      </c>
      <c r="C80" s="23">
        <v>-5.7571516781882229E-2</v>
      </c>
      <c r="D80" s="23">
        <v>3.9602352777215319E-3</v>
      </c>
      <c r="E80" s="23">
        <v>-14.537398094944811</v>
      </c>
      <c r="F80" s="23">
        <v>4.9115131130407725E-7</v>
      </c>
      <c r="G80" s="23">
        <v>-6.6703835710749754E-2</v>
      </c>
      <c r="H80" s="23">
        <v>-4.8439197853014697E-2</v>
      </c>
      <c r="I80"/>
      <c r="J80"/>
      <c r="K80"/>
      <c r="L80"/>
      <c r="M80"/>
    </row>
    <row r="81" spans="2:13" x14ac:dyDescent="0.25">
      <c r="B81" s="22" t="s">
        <v>223</v>
      </c>
      <c r="C81" s="23">
        <v>9.5025349147509551E-4</v>
      </c>
      <c r="D81" s="23">
        <v>7.9204705554430639E-4</v>
      </c>
      <c r="E81" s="23">
        <v>1.1997437334352152</v>
      </c>
      <c r="F81" s="23">
        <v>0.26456120659957383</v>
      </c>
      <c r="G81" s="23">
        <v>-8.7621029429841061E-4</v>
      </c>
      <c r="H81" s="23">
        <v>2.7767172772486014E-3</v>
      </c>
      <c r="I81"/>
      <c r="J81"/>
      <c r="K81"/>
      <c r="L81"/>
      <c r="M81"/>
    </row>
    <row r="82" spans="2:13" x14ac:dyDescent="0.25">
      <c r="G82" s="21"/>
      <c r="I82"/>
      <c r="J82"/>
      <c r="K82"/>
      <c r="L82"/>
      <c r="M82"/>
    </row>
    <row r="83" spans="2:13" x14ac:dyDescent="0.25">
      <c r="B83" s="22" t="s">
        <v>5</v>
      </c>
      <c r="G83" s="21"/>
      <c r="I83"/>
      <c r="J83"/>
      <c r="K83"/>
      <c r="L83"/>
      <c r="M83"/>
    </row>
    <row r="84" spans="2:13" x14ac:dyDescent="0.25">
      <c r="G84" s="21"/>
      <c r="I84"/>
      <c r="J84"/>
      <c r="K84"/>
      <c r="L84"/>
      <c r="M84"/>
    </row>
    <row r="85" spans="2:13" x14ac:dyDescent="0.25">
      <c r="B85" s="22" t="s">
        <v>10</v>
      </c>
      <c r="C85" s="23">
        <v>-6.7891586388050484E-2</v>
      </c>
      <c r="D85" s="23">
        <v>0.12077485349307944</v>
      </c>
      <c r="E85" s="23">
        <v>-0.56213346093556438</v>
      </c>
      <c r="F85" s="23">
        <v>0.58942395063047925</v>
      </c>
      <c r="G85" s="23">
        <v>-0.3463988980346005</v>
      </c>
      <c r="H85" s="23">
        <v>0.21061572525849953</v>
      </c>
      <c r="I85"/>
      <c r="J85"/>
      <c r="K85"/>
      <c r="L85"/>
      <c r="M85"/>
    </row>
    <row r="86" spans="2:13" x14ac:dyDescent="0.25">
      <c r="B86" s="22" t="s">
        <v>220</v>
      </c>
      <c r="C86" s="23">
        <v>2.0207475851119313E-2</v>
      </c>
      <c r="D86" s="23">
        <v>9.4948314729043724E-3</v>
      </c>
      <c r="E86" s="23">
        <v>2.1282606130278214</v>
      </c>
      <c r="F86" s="23">
        <v>6.5971382058950853E-2</v>
      </c>
      <c r="G86" s="23">
        <v>-1.6876447934043894E-3</v>
      </c>
      <c r="H86" s="23">
        <v>4.2102596495643019E-2</v>
      </c>
      <c r="I86"/>
      <c r="J86"/>
      <c r="K86"/>
      <c r="L86"/>
      <c r="M86"/>
    </row>
    <row r="87" spans="2:13" x14ac:dyDescent="0.25">
      <c r="B87" s="22" t="s">
        <v>219</v>
      </c>
      <c r="C87" s="23">
        <v>4.0122094870160743E-3</v>
      </c>
      <c r="D87" s="23">
        <v>4.747415736452185E-4</v>
      </c>
      <c r="E87" s="23">
        <v>8.4513548207060101</v>
      </c>
      <c r="F87" s="23">
        <v>2.9354488288925482E-5</v>
      </c>
      <c r="G87" s="23">
        <v>2.9174534547898893E-3</v>
      </c>
      <c r="H87" s="23">
        <v>5.1069655192422592E-3</v>
      </c>
      <c r="I87"/>
      <c r="J87"/>
      <c r="K87"/>
      <c r="L87"/>
      <c r="M87"/>
    </row>
    <row r="88" spans="2:13" x14ac:dyDescent="0.25">
      <c r="B88" s="22" t="s">
        <v>218</v>
      </c>
      <c r="C88" s="23">
        <v>-2.3140650867704608E-2</v>
      </c>
      <c r="D88" s="23">
        <v>7.595865178323496E-3</v>
      </c>
      <c r="E88" s="23">
        <v>-3.0464799367084137</v>
      </c>
      <c r="F88" s="23">
        <v>1.5905873295716563E-2</v>
      </c>
      <c r="G88" s="23">
        <v>-4.0656747383323567E-2</v>
      </c>
      <c r="H88" s="23">
        <v>-5.6245543520856492E-3</v>
      </c>
      <c r="I88"/>
      <c r="J88"/>
      <c r="K88"/>
      <c r="L88"/>
      <c r="M88"/>
    </row>
    <row r="89" spans="2:13" x14ac:dyDescent="0.25">
      <c r="B89" s="22" t="s">
        <v>221</v>
      </c>
      <c r="C89" s="23">
        <v>2.2089514109812796E-3</v>
      </c>
      <c r="D89" s="23">
        <v>3.7979325891617486E-4</v>
      </c>
      <c r="E89" s="23">
        <v>5.8161943613349463</v>
      </c>
      <c r="F89" s="23">
        <v>3.9775889056790329E-4</v>
      </c>
      <c r="G89" s="23">
        <v>1.3331465852003317E-3</v>
      </c>
      <c r="H89" s="23">
        <v>3.0847562367622276E-3</v>
      </c>
      <c r="I89"/>
      <c r="J89"/>
      <c r="K89"/>
      <c r="L89"/>
      <c r="M89"/>
    </row>
    <row r="90" spans="2:13" x14ac:dyDescent="0.25">
      <c r="B90" s="22" t="s">
        <v>222</v>
      </c>
      <c r="C90" s="23">
        <v>6.8605289498675712E-3</v>
      </c>
      <c r="D90" s="23">
        <v>3.7979325891617489E-2</v>
      </c>
      <c r="E90" s="23">
        <v>0.18063851289634858</v>
      </c>
      <c r="F90" s="23">
        <v>0.86114354663909354</v>
      </c>
      <c r="G90" s="23">
        <v>-8.0719953628227231E-2</v>
      </c>
      <c r="H90" s="23">
        <v>9.4441011527962387E-2</v>
      </c>
      <c r="I90"/>
      <c r="J90"/>
      <c r="K90"/>
      <c r="L90"/>
      <c r="M90"/>
    </row>
    <row r="91" spans="2:13" x14ac:dyDescent="0.25">
      <c r="B91" s="22" t="s">
        <v>224</v>
      </c>
      <c r="C91" s="23">
        <v>9.544255593178227E-4</v>
      </c>
      <c r="D91" s="23">
        <v>3.7979325891617484E-3</v>
      </c>
      <c r="E91" s="23">
        <v>0.2513013427467064</v>
      </c>
      <c r="F91" s="23">
        <v>0.80791579184579687</v>
      </c>
      <c r="G91" s="23">
        <v>-7.8036226984916565E-3</v>
      </c>
      <c r="H91" s="23">
        <v>9.7124738171273026E-3</v>
      </c>
      <c r="I91"/>
      <c r="J91"/>
      <c r="K91"/>
      <c r="L91"/>
      <c r="M91"/>
    </row>
    <row r="92" spans="2:13" x14ac:dyDescent="0.25">
      <c r="B92" s="22" t="s">
        <v>223</v>
      </c>
      <c r="C92" s="23">
        <v>1.1660931182702719E-4</v>
      </c>
      <c r="D92" s="23">
        <v>7.5958651783234973E-4</v>
      </c>
      <c r="E92" s="23">
        <v>0.15351682670697997</v>
      </c>
      <c r="F92" s="23">
        <v>0.88179250418209199</v>
      </c>
      <c r="G92" s="23">
        <v>-1.6350003397348689E-3</v>
      </c>
      <c r="H92" s="23">
        <v>1.8682189633889234E-3</v>
      </c>
      <c r="I92"/>
      <c r="J92"/>
      <c r="K92"/>
      <c r="L92"/>
      <c r="M92"/>
    </row>
    <row r="93" spans="2:13" x14ac:dyDescent="0.25">
      <c r="G93" s="21"/>
      <c r="I93"/>
      <c r="J93"/>
      <c r="K93"/>
      <c r="L93"/>
      <c r="M93"/>
    </row>
    <row r="94" spans="2:13" x14ac:dyDescent="0.25">
      <c r="B94" s="22" t="s">
        <v>1</v>
      </c>
      <c r="G94" s="21"/>
      <c r="I94"/>
      <c r="J94"/>
      <c r="K94"/>
      <c r="L94"/>
      <c r="M94"/>
    </row>
    <row r="95" spans="2:13" x14ac:dyDescent="0.25">
      <c r="G95" s="21"/>
      <c r="I95"/>
      <c r="J95"/>
      <c r="K95"/>
      <c r="L95"/>
      <c r="M95"/>
    </row>
    <row r="96" spans="2:13" x14ac:dyDescent="0.25">
      <c r="B96" s="22" t="s">
        <v>10</v>
      </c>
      <c r="C96" s="23">
        <v>1.3059363566934286</v>
      </c>
      <c r="D96" s="23">
        <v>0.12265360461742524</v>
      </c>
      <c r="E96" s="23">
        <v>10.647354073015935</v>
      </c>
      <c r="F96" s="23">
        <v>5.3041077770458993E-6</v>
      </c>
      <c r="G96" s="23">
        <v>1.0230966371841403</v>
      </c>
      <c r="H96" s="23">
        <v>1.5887760762027168</v>
      </c>
      <c r="I96"/>
      <c r="J96"/>
      <c r="K96"/>
      <c r="L96"/>
      <c r="M96"/>
    </row>
    <row r="97" spans="2:13" x14ac:dyDescent="0.25">
      <c r="B97" s="22" t="s">
        <v>220</v>
      </c>
      <c r="C97" s="23">
        <v>0.36109438358574697</v>
      </c>
      <c r="D97" s="23">
        <v>9.6425313027055752E-3</v>
      </c>
      <c r="E97" s="23">
        <v>37.448090366523189</v>
      </c>
      <c r="F97" s="23">
        <v>2.8371773868982422E-10</v>
      </c>
      <c r="G97" s="23">
        <v>0.3388586665228559</v>
      </c>
      <c r="H97" s="23">
        <v>0.38333010064863804</v>
      </c>
      <c r="I97"/>
      <c r="J97"/>
      <c r="K97"/>
      <c r="L97"/>
      <c r="M97"/>
    </row>
    <row r="98" spans="2:13" x14ac:dyDescent="0.25">
      <c r="B98" s="22" t="s">
        <v>219</v>
      </c>
      <c r="C98" s="23">
        <v>-3.2810991093428841E-3</v>
      </c>
      <c r="D98" s="23">
        <v>4.8212656513527862E-4</v>
      </c>
      <c r="E98" s="23">
        <v>-6.8054725597255761</v>
      </c>
      <c r="F98" s="23">
        <v>1.3705632855081566E-4</v>
      </c>
      <c r="G98" s="23">
        <v>-4.3928849624874367E-3</v>
      </c>
      <c r="H98" s="23">
        <v>-2.1693132561983312E-3</v>
      </c>
      <c r="I98"/>
      <c r="J98"/>
      <c r="K98"/>
      <c r="L98"/>
      <c r="M98"/>
    </row>
    <row r="99" spans="2:13" x14ac:dyDescent="0.25">
      <c r="B99" s="22" t="s">
        <v>218</v>
      </c>
      <c r="C99" s="23">
        <v>-0.2637967502035401</v>
      </c>
      <c r="D99" s="23">
        <v>7.7140250421644579E-3</v>
      </c>
      <c r="E99" s="23">
        <v>-34.197030572449641</v>
      </c>
      <c r="F99" s="23">
        <v>5.843206102197112E-10</v>
      </c>
      <c r="G99" s="23">
        <v>-0.28158532385385293</v>
      </c>
      <c r="H99" s="23">
        <v>-0.24600817655322726</v>
      </c>
      <c r="I99"/>
      <c r="J99"/>
      <c r="K99"/>
      <c r="L99"/>
      <c r="M99"/>
    </row>
    <row r="100" spans="2:13" x14ac:dyDescent="0.25">
      <c r="B100" s="22" t="s">
        <v>221</v>
      </c>
      <c r="C100" s="23">
        <v>1.7459701946233312E-2</v>
      </c>
      <c r="D100" s="23">
        <v>3.8570125210822298E-4</v>
      </c>
      <c r="E100" s="23">
        <v>45.267423558517088</v>
      </c>
      <c r="F100" s="23">
        <v>6.2638249590967744E-11</v>
      </c>
      <c r="G100" s="23">
        <v>1.6570273263717669E-2</v>
      </c>
      <c r="H100" s="23">
        <v>1.8349130628748954E-2</v>
      </c>
      <c r="I100"/>
      <c r="J100"/>
      <c r="K100"/>
      <c r="L100"/>
      <c r="M100"/>
    </row>
    <row r="101" spans="2:13" x14ac:dyDescent="0.25">
      <c r="B101" s="22" t="s">
        <v>222</v>
      </c>
      <c r="C101" s="23">
        <v>-0.27357606869012868</v>
      </c>
      <c r="D101" s="23">
        <v>3.8570125210822301E-2</v>
      </c>
      <c r="E101" s="23">
        <v>-7.0929525687245274</v>
      </c>
      <c r="F101" s="23">
        <v>1.0270547669997752E-4</v>
      </c>
      <c r="G101" s="23">
        <v>-0.36251893694169296</v>
      </c>
      <c r="H101" s="23">
        <v>-0.1846332004385644</v>
      </c>
      <c r="I101"/>
      <c r="J101"/>
      <c r="K101"/>
      <c r="L101"/>
      <c r="M101"/>
    </row>
    <row r="102" spans="2:13" x14ac:dyDescent="0.25">
      <c r="B102" s="22" t="s">
        <v>224</v>
      </c>
      <c r="C102" s="23">
        <v>-1.2678645784936455E-2</v>
      </c>
      <c r="D102" s="23">
        <v>3.8570125210822298E-3</v>
      </c>
      <c r="E102" s="23">
        <v>-3.2871673907293886</v>
      </c>
      <c r="F102" s="23">
        <v>1.1068730111205837E-2</v>
      </c>
      <c r="G102" s="23">
        <v>-2.1572932610092882E-2</v>
      </c>
      <c r="H102" s="23">
        <v>-3.7843589597800278E-3</v>
      </c>
      <c r="I102"/>
      <c r="J102"/>
      <c r="K102"/>
      <c r="L102"/>
      <c r="M102"/>
    </row>
    <row r="103" spans="2:13" x14ac:dyDescent="0.25">
      <c r="B103" s="22" t="s">
        <v>223</v>
      </c>
      <c r="C103" s="23">
        <v>-8.092781158252434E-3</v>
      </c>
      <c r="D103" s="23">
        <v>7.7140250421644596E-4</v>
      </c>
      <c r="E103" s="23">
        <v>-10.490996741672101</v>
      </c>
      <c r="F103" s="23">
        <v>5.9281142076450135E-6</v>
      </c>
      <c r="G103" s="23">
        <v>-9.8716385232837187E-3</v>
      </c>
      <c r="H103" s="23">
        <v>-6.3139237932211484E-3</v>
      </c>
      <c r="I103"/>
      <c r="J103"/>
      <c r="K103"/>
      <c r="L103"/>
      <c r="M103"/>
    </row>
    <row r="104" spans="2:13" x14ac:dyDescent="0.25">
      <c r="G104" s="21"/>
      <c r="I104"/>
      <c r="J104"/>
      <c r="K104"/>
      <c r="L104"/>
      <c r="M104"/>
    </row>
    <row r="105" spans="2:13" x14ac:dyDescent="0.25">
      <c r="B105" s="22" t="s">
        <v>142</v>
      </c>
      <c r="C105" s="20"/>
      <c r="G105" s="21"/>
      <c r="I105"/>
      <c r="J105"/>
      <c r="K105"/>
      <c r="L105"/>
      <c r="M105"/>
    </row>
    <row r="106" spans="2:13" x14ac:dyDescent="0.25">
      <c r="G106" s="21"/>
      <c r="I106"/>
      <c r="J106"/>
      <c r="K106"/>
      <c r="L106"/>
      <c r="M106"/>
    </row>
    <row r="107" spans="2:13" x14ac:dyDescent="0.25">
      <c r="B107" s="22" t="s">
        <v>10</v>
      </c>
      <c r="C107" s="23">
        <v>-0.29041890031442524</v>
      </c>
      <c r="D107" s="23">
        <v>6.7297501705654919E-2</v>
      </c>
      <c r="E107" s="23">
        <v>-4.3154484632231416</v>
      </c>
      <c r="F107" s="23">
        <v>2.5617500784502448E-3</v>
      </c>
      <c r="G107" s="23">
        <v>-0.4456072175715855</v>
      </c>
      <c r="H107" s="23">
        <v>-0.13523058305726496</v>
      </c>
      <c r="I107"/>
      <c r="J107"/>
      <c r="K107"/>
      <c r="L107"/>
      <c r="M107"/>
    </row>
    <row r="108" spans="2:13" x14ac:dyDescent="0.25">
      <c r="B108" s="22" t="s">
        <v>220</v>
      </c>
      <c r="C108" s="23">
        <v>6.6920250665461506E-2</v>
      </c>
      <c r="D108" s="23">
        <v>5.2906579371615825E-3</v>
      </c>
      <c r="E108" s="23">
        <v>12.648757765156891</v>
      </c>
      <c r="F108" s="23">
        <v>1.4338977990968513E-6</v>
      </c>
      <c r="G108" s="23">
        <v>5.4719971581663758E-2</v>
      </c>
      <c r="H108" s="23">
        <v>7.9120529749259247E-2</v>
      </c>
      <c r="I108"/>
      <c r="J108"/>
      <c r="K108"/>
      <c r="L108"/>
      <c r="M108"/>
    </row>
    <row r="109" spans="2:13" x14ac:dyDescent="0.25">
      <c r="B109" s="22" t="s">
        <v>219</v>
      </c>
      <c r="C109" s="23">
        <v>-3.6557316990961297E-4</v>
      </c>
      <c r="D109" s="23">
        <v>2.6453289685807906E-4</v>
      </c>
      <c r="E109" s="23">
        <v>-1.3819573075848546</v>
      </c>
      <c r="F109" s="23">
        <v>0.2043443407126877</v>
      </c>
      <c r="G109" s="23">
        <v>-9.7558712409950008E-4</v>
      </c>
      <c r="H109" s="23">
        <v>2.4444078428027414E-4</v>
      </c>
      <c r="I109"/>
      <c r="J109"/>
      <c r="K109"/>
      <c r="L109"/>
      <c r="M109"/>
    </row>
    <row r="110" spans="2:13" x14ac:dyDescent="0.25">
      <c r="B110" s="22" t="s">
        <v>218</v>
      </c>
      <c r="C110" s="23">
        <v>5.2221682045112451E-4</v>
      </c>
      <c r="D110" s="23">
        <v>4.232526349729265E-3</v>
      </c>
      <c r="E110" s="23">
        <v>0.12338182383307035</v>
      </c>
      <c r="F110" s="23">
        <v>0.90484825686967174</v>
      </c>
      <c r="G110" s="23">
        <v>-9.2380064465870694E-3</v>
      </c>
      <c r="H110" s="23">
        <v>1.0282440087489318E-2</v>
      </c>
      <c r="I110"/>
      <c r="J110"/>
      <c r="K110"/>
      <c r="L110"/>
      <c r="M110"/>
    </row>
    <row r="111" spans="2:13" x14ac:dyDescent="0.25">
      <c r="B111" s="22" t="s">
        <v>221</v>
      </c>
      <c r="C111" s="23">
        <v>2.0302194713466525E-3</v>
      </c>
      <c r="D111" s="23">
        <v>2.1162631748646328E-4</v>
      </c>
      <c r="E111" s="23">
        <v>9.5934168087412655</v>
      </c>
      <c r="F111" s="23">
        <v>1.1561708937394041E-5</v>
      </c>
      <c r="G111" s="23">
        <v>1.5422083079947428E-3</v>
      </c>
      <c r="H111" s="23">
        <v>2.5182306346985621E-3</v>
      </c>
      <c r="I111"/>
      <c r="J111"/>
      <c r="K111"/>
      <c r="L111"/>
      <c r="M111"/>
    </row>
    <row r="112" spans="2:13" x14ac:dyDescent="0.25">
      <c r="B112" s="22" t="s">
        <v>222</v>
      </c>
      <c r="C112" s="23">
        <v>2.793887012837705E-2</v>
      </c>
      <c r="D112" s="23">
        <v>2.116263174864633E-2</v>
      </c>
      <c r="E112" s="23">
        <v>1.3201982844200917</v>
      </c>
      <c r="F112" s="23">
        <v>0.22328938089453332</v>
      </c>
      <c r="G112" s="23">
        <v>-2.0862246206813935E-2</v>
      </c>
      <c r="H112" s="23">
        <v>7.6739986463568027E-2</v>
      </c>
      <c r="I112"/>
      <c r="J112"/>
      <c r="K112"/>
      <c r="L112"/>
      <c r="M112"/>
    </row>
    <row r="113" spans="2:13" x14ac:dyDescent="0.25">
      <c r="B113" s="22" t="s">
        <v>224</v>
      </c>
      <c r="C113" s="23">
        <v>3.2153573490830791E-3</v>
      </c>
      <c r="D113" s="23">
        <v>2.1162631748646329E-3</v>
      </c>
      <c r="E113" s="23">
        <v>1.5193560929815593</v>
      </c>
      <c r="F113" s="23">
        <v>0.1671578992187166</v>
      </c>
      <c r="G113" s="23">
        <v>-1.6647542844360186E-3</v>
      </c>
      <c r="H113" s="23">
        <v>8.0954689826021765E-3</v>
      </c>
      <c r="I113"/>
      <c r="J113"/>
      <c r="K113"/>
      <c r="L113"/>
      <c r="M113"/>
    </row>
    <row r="114" spans="2:13" x14ac:dyDescent="0.25">
      <c r="B114" s="22" t="s">
        <v>223</v>
      </c>
      <c r="C114" s="23">
        <v>-1.4747083381967789E-3</v>
      </c>
      <c r="D114" s="23">
        <v>4.2325263497292655E-4</v>
      </c>
      <c r="E114" s="23">
        <v>-3.4842271880743492</v>
      </c>
      <c r="F114" s="23">
        <v>8.2681620671883373E-3</v>
      </c>
      <c r="G114" s="23">
        <v>-2.4507306649005985E-3</v>
      </c>
      <c r="H114" s="23">
        <v>-4.9868601149295939E-4</v>
      </c>
      <c r="I114"/>
      <c r="J114"/>
      <c r="K114"/>
      <c r="L114"/>
      <c r="M114"/>
    </row>
    <row r="115" spans="2:13" x14ac:dyDescent="0.25">
      <c r="G115" s="21"/>
      <c r="I115"/>
      <c r="J115"/>
      <c r="K115"/>
      <c r="L115"/>
      <c r="M115"/>
    </row>
    <row r="116" spans="2:13" x14ac:dyDescent="0.25">
      <c r="B116" s="22" t="s">
        <v>2</v>
      </c>
      <c r="C116" s="20"/>
      <c r="G116" s="21"/>
      <c r="I116"/>
      <c r="J116"/>
      <c r="K116"/>
      <c r="L116"/>
      <c r="M116"/>
    </row>
    <row r="117" spans="2:13" x14ac:dyDescent="0.25">
      <c r="G117" s="21"/>
      <c r="I117"/>
      <c r="J117"/>
      <c r="K117"/>
      <c r="L117"/>
      <c r="M117"/>
    </row>
    <row r="118" spans="2:13" x14ac:dyDescent="0.25">
      <c r="B118" s="22" t="s">
        <v>10</v>
      </c>
      <c r="C118" s="23">
        <v>0.1046010471524487</v>
      </c>
      <c r="D118" s="23">
        <v>4.7744754299981755E-2</v>
      </c>
      <c r="E118" s="23">
        <v>2.1908385263695589</v>
      </c>
      <c r="F118" s="23">
        <v>5.9842696817495766E-2</v>
      </c>
      <c r="G118" s="23">
        <v>-5.4985537224546827E-3</v>
      </c>
      <c r="H118" s="23">
        <v>0.21470064802735206</v>
      </c>
      <c r="I118"/>
      <c r="J118"/>
      <c r="K118"/>
      <c r="L118"/>
      <c r="M118"/>
    </row>
    <row r="119" spans="2:13" x14ac:dyDescent="0.25">
      <c r="B119" s="22" t="s">
        <v>220</v>
      </c>
      <c r="C119" s="23">
        <v>4.0960381389175023E-2</v>
      </c>
      <c r="D119" s="23">
        <v>3.7534998609584686E-3</v>
      </c>
      <c r="E119" s="23">
        <v>10.912583696943486</v>
      </c>
      <c r="F119" s="23">
        <v>4.4064352204302853E-6</v>
      </c>
      <c r="G119" s="23">
        <v>3.2304795186363824E-2</v>
      </c>
      <c r="H119" s="23">
        <v>4.9615967591986221E-2</v>
      </c>
      <c r="I119"/>
      <c r="J119"/>
      <c r="K119"/>
      <c r="L119"/>
      <c r="M119"/>
    </row>
    <row r="120" spans="2:13" x14ac:dyDescent="0.25">
      <c r="B120" s="22" t="s">
        <v>219</v>
      </c>
      <c r="C120" s="23">
        <v>1.636332898355959E-4</v>
      </c>
      <c r="D120" s="23">
        <v>1.8767499304792338E-4</v>
      </c>
      <c r="E120" s="23">
        <v>0.87189714078642133</v>
      </c>
      <c r="F120" s="23">
        <v>0.40866818768414825</v>
      </c>
      <c r="G120" s="23">
        <v>-2.6914602030496393E-4</v>
      </c>
      <c r="H120" s="23">
        <v>5.9641259997615572E-4</v>
      </c>
      <c r="I120"/>
      <c r="J120"/>
      <c r="K120"/>
      <c r="L120"/>
      <c r="M120"/>
    </row>
    <row r="121" spans="2:13" x14ac:dyDescent="0.25">
      <c r="B121" s="22" t="s">
        <v>218</v>
      </c>
      <c r="C121" s="23">
        <v>-3.351545043732642E-2</v>
      </c>
      <c r="D121" s="23">
        <v>3.0027998887667742E-3</v>
      </c>
      <c r="E121" s="23">
        <v>-11.161399919689936</v>
      </c>
      <c r="F121" s="23">
        <v>3.7162814477038802E-6</v>
      </c>
      <c r="G121" s="23">
        <v>-4.0439919399575378E-2</v>
      </c>
      <c r="H121" s="23">
        <v>-2.6590981475077463E-2</v>
      </c>
      <c r="I121"/>
      <c r="J121"/>
      <c r="K121"/>
      <c r="L121"/>
      <c r="M121"/>
    </row>
    <row r="122" spans="2:13" x14ac:dyDescent="0.25">
      <c r="B122" s="22" t="s">
        <v>221</v>
      </c>
      <c r="C122" s="23">
        <v>1.3414144705128498E-3</v>
      </c>
      <c r="D122" s="23">
        <v>1.5013999443833873E-4</v>
      </c>
      <c r="E122" s="23">
        <v>8.9344246716604072</v>
      </c>
      <c r="F122" s="23">
        <v>1.9554108627050446E-5</v>
      </c>
      <c r="G122" s="23">
        <v>9.9519102240040193E-4</v>
      </c>
      <c r="H122" s="23">
        <v>1.6876379186252977E-3</v>
      </c>
      <c r="I122"/>
      <c r="J122"/>
      <c r="K122"/>
      <c r="L122"/>
      <c r="M122"/>
    </row>
    <row r="123" spans="2:13" x14ac:dyDescent="0.25">
      <c r="B123" s="22" t="s">
        <v>222</v>
      </c>
      <c r="C123" s="23">
        <v>3.9457267990099631E-2</v>
      </c>
      <c r="D123" s="23">
        <v>1.5013999443833874E-2</v>
      </c>
      <c r="E123" s="23">
        <v>2.6280318004343877</v>
      </c>
      <c r="F123" s="23">
        <v>3.0270546410204442E-2</v>
      </c>
      <c r="G123" s="23">
        <v>4.8349231788548386E-3</v>
      </c>
      <c r="H123" s="23">
        <v>7.4079612801344424E-2</v>
      </c>
      <c r="I123"/>
      <c r="J123"/>
      <c r="K123"/>
      <c r="L123"/>
      <c r="M123"/>
    </row>
    <row r="124" spans="2:13" x14ac:dyDescent="0.25">
      <c r="B124" s="22" t="s">
        <v>224</v>
      </c>
      <c r="C124" s="23">
        <v>7.5546022072830073E-3</v>
      </c>
      <c r="D124" s="23">
        <v>1.5013999443833873E-3</v>
      </c>
      <c r="E124" s="23">
        <v>5.0317053997132124</v>
      </c>
      <c r="F124" s="23">
        <v>1.0120141839288477E-3</v>
      </c>
      <c r="G124" s="23">
        <v>4.0923677261585287E-3</v>
      </c>
      <c r="H124" s="23">
        <v>1.1016836688407486E-2</v>
      </c>
      <c r="I124"/>
      <c r="J124"/>
      <c r="K124"/>
      <c r="L124"/>
      <c r="M124"/>
    </row>
    <row r="125" spans="2:13" x14ac:dyDescent="0.25">
      <c r="B125" s="22" t="s">
        <v>223</v>
      </c>
      <c r="C125" s="23">
        <v>-9.1439508866940464E-4</v>
      </c>
      <c r="D125" s="23">
        <v>3.0027998887667746E-4</v>
      </c>
      <c r="E125" s="23">
        <v>-3.045141609635996</v>
      </c>
      <c r="F125" s="23">
        <v>1.5938252798740112E-2</v>
      </c>
      <c r="G125" s="23">
        <v>-1.6068419848943006E-3</v>
      </c>
      <c r="H125" s="23">
        <v>-2.2194819244450881E-4</v>
      </c>
      <c r="I125"/>
      <c r="J125"/>
      <c r="K125"/>
      <c r="L125"/>
      <c r="M125"/>
    </row>
    <row r="126" spans="2:13" x14ac:dyDescent="0.25">
      <c r="G126" s="21"/>
      <c r="I126"/>
      <c r="J126"/>
      <c r="K126"/>
      <c r="L126"/>
      <c r="M126"/>
    </row>
    <row r="127" spans="2:13" x14ac:dyDescent="0.25">
      <c r="B127" s="22" t="s">
        <v>204</v>
      </c>
      <c r="G127" s="21"/>
      <c r="I127"/>
      <c r="J127"/>
      <c r="K127"/>
      <c r="L127"/>
      <c r="M127"/>
    </row>
    <row r="128" spans="2:13" x14ac:dyDescent="0.25">
      <c r="G128" s="21"/>
      <c r="I128"/>
      <c r="J128"/>
      <c r="K128"/>
      <c r="L128"/>
      <c r="M128"/>
    </row>
    <row r="129" spans="2:13" x14ac:dyDescent="0.25">
      <c r="B129" s="22" t="s">
        <v>10</v>
      </c>
      <c r="C129" s="23">
        <v>-7.710446997609427E-2</v>
      </c>
      <c r="D129" s="23">
        <v>7.9493318286322515E-2</v>
      </c>
      <c r="E129" s="23">
        <v>-0.96994906789997137</v>
      </c>
      <c r="F129" s="23">
        <v>0.36047910560027663</v>
      </c>
      <c r="G129" s="23">
        <v>-0.26041639070681027</v>
      </c>
      <c r="H129" s="23">
        <v>0.10620745075462174</v>
      </c>
      <c r="I129"/>
      <c r="J129"/>
      <c r="K129"/>
      <c r="L129"/>
      <c r="M129"/>
    </row>
    <row r="130" spans="2:13" x14ac:dyDescent="0.25">
      <c r="B130" s="22" t="s">
        <v>220</v>
      </c>
      <c r="C130" s="23">
        <v>5.7918112455963032E-2</v>
      </c>
      <c r="D130" s="23">
        <v>6.2494438082164958E-3</v>
      </c>
      <c r="E130" s="23">
        <v>9.2677227339519117</v>
      </c>
      <c r="F130" s="23">
        <v>1.4931182860663912E-5</v>
      </c>
      <c r="G130" s="23">
        <v>4.3506869188238532E-2</v>
      </c>
      <c r="H130" s="23">
        <v>7.2329355723687538E-2</v>
      </c>
      <c r="I130"/>
      <c r="J130"/>
      <c r="K130"/>
      <c r="L130"/>
      <c r="M130"/>
    </row>
    <row r="131" spans="2:13" x14ac:dyDescent="0.25">
      <c r="B131" s="22" t="s">
        <v>219</v>
      </c>
      <c r="C131" s="23">
        <v>-3.5146947751702722E-3</v>
      </c>
      <c r="D131" s="23">
        <v>3.1247219041082469E-4</v>
      </c>
      <c r="E131" s="23">
        <v>-11.248024249931829</v>
      </c>
      <c r="F131" s="23">
        <v>3.5050779152477323E-6</v>
      </c>
      <c r="G131" s="23">
        <v>-4.235256938556497E-3</v>
      </c>
      <c r="H131" s="23">
        <v>-2.7941326117840474E-3</v>
      </c>
      <c r="I131"/>
      <c r="J131"/>
      <c r="K131"/>
      <c r="L131"/>
      <c r="M131"/>
    </row>
    <row r="132" spans="2:13" x14ac:dyDescent="0.25">
      <c r="B132" s="22" t="s">
        <v>218</v>
      </c>
      <c r="C132" s="23">
        <v>-2.7288413474299573E-2</v>
      </c>
      <c r="D132" s="23">
        <v>4.9995550465731951E-3</v>
      </c>
      <c r="E132" s="23">
        <v>-5.4581684210085157</v>
      </c>
      <c r="F132" s="23">
        <v>6.0283801345585011E-4</v>
      </c>
      <c r="G132" s="23">
        <v>-3.8817408088479166E-2</v>
      </c>
      <c r="H132" s="23">
        <v>-1.5759418860119979E-2</v>
      </c>
      <c r="I132"/>
      <c r="J132"/>
      <c r="K132"/>
      <c r="L132"/>
      <c r="M132"/>
    </row>
    <row r="133" spans="2:13" x14ac:dyDescent="0.25">
      <c r="B133" s="22" t="s">
        <v>221</v>
      </c>
      <c r="C133" s="23">
        <v>5.3265679920382414E-3</v>
      </c>
      <c r="D133" s="23">
        <v>2.4997775232865979E-4</v>
      </c>
      <c r="E133" s="23">
        <v>21.308168196644569</v>
      </c>
      <c r="F133" s="23">
        <v>2.4747840739409053E-8</v>
      </c>
      <c r="G133" s="23">
        <v>4.7501182613292614E-3</v>
      </c>
      <c r="H133" s="23">
        <v>5.9030177227472214E-3</v>
      </c>
      <c r="I133"/>
      <c r="J133"/>
      <c r="K133"/>
      <c r="L133"/>
      <c r="M133"/>
    </row>
    <row r="134" spans="2:13" x14ac:dyDescent="0.25">
      <c r="B134" s="22" t="s">
        <v>222</v>
      </c>
      <c r="C134" s="23">
        <v>0.28755613883887327</v>
      </c>
      <c r="D134" s="23">
        <v>2.4997775232865983E-2</v>
      </c>
      <c r="E134" s="23">
        <v>11.503269237368253</v>
      </c>
      <c r="F134" s="23">
        <v>2.9568369346443589E-6</v>
      </c>
      <c r="G134" s="23">
        <v>0.22991116576797527</v>
      </c>
      <c r="H134" s="23">
        <v>0.34520111190977126</v>
      </c>
      <c r="I134"/>
      <c r="J134"/>
      <c r="K134"/>
      <c r="L134"/>
      <c r="M134"/>
    </row>
    <row r="135" spans="2:13" x14ac:dyDescent="0.25">
      <c r="B135" s="22" t="s">
        <v>224</v>
      </c>
      <c r="C135" s="23">
        <v>-1.8138305042671606E-2</v>
      </c>
      <c r="D135" s="23">
        <v>2.499777523286598E-3</v>
      </c>
      <c r="E135" s="23">
        <v>-7.255967730609945</v>
      </c>
      <c r="F135" s="23">
        <v>8.7544731626159328E-5</v>
      </c>
      <c r="G135" s="23">
        <v>-2.3902802349761405E-2</v>
      </c>
      <c r="H135" s="23">
        <v>-1.2373807735581808E-2</v>
      </c>
      <c r="I135"/>
      <c r="J135"/>
      <c r="K135"/>
      <c r="L135"/>
      <c r="M135"/>
    </row>
    <row r="136" spans="2:13" x14ac:dyDescent="0.25">
      <c r="B136" s="22" t="s">
        <v>223</v>
      </c>
      <c r="C136" s="23">
        <v>-2.8977516443392075E-3</v>
      </c>
      <c r="D136" s="23">
        <v>4.9995550465731957E-4</v>
      </c>
      <c r="E136" s="23">
        <v>-5.796019080388743</v>
      </c>
      <c r="F136" s="23">
        <v>4.0700625390861171E-4</v>
      </c>
      <c r="G136" s="23">
        <v>-4.0506511057571675E-3</v>
      </c>
      <c r="H136" s="23">
        <v>-1.7448521829212477E-3</v>
      </c>
      <c r="I136"/>
      <c r="J136"/>
      <c r="K136"/>
      <c r="L136"/>
      <c r="M136"/>
    </row>
    <row r="137" spans="2:13" x14ac:dyDescent="0.25">
      <c r="G137" s="21"/>
      <c r="I137"/>
      <c r="J137"/>
      <c r="K137"/>
      <c r="L137"/>
      <c r="M137"/>
    </row>
    <row r="138" spans="2:13" ht="15" customHeight="1" x14ac:dyDescent="0.25">
      <c r="B138" s="22" t="s">
        <v>206</v>
      </c>
      <c r="G138" s="21"/>
      <c r="I138"/>
      <c r="J138"/>
      <c r="K138"/>
      <c r="L138"/>
      <c r="M138"/>
    </row>
    <row r="139" spans="2:13" x14ac:dyDescent="0.25">
      <c r="G139" s="21"/>
      <c r="I139"/>
      <c r="J139"/>
      <c r="K139"/>
      <c r="L139"/>
      <c r="M139"/>
    </row>
    <row r="140" spans="2:13" x14ac:dyDescent="0.25">
      <c r="B140" s="22" t="s">
        <v>10</v>
      </c>
      <c r="C140" s="23">
        <v>0.67903972652343236</v>
      </c>
      <c r="D140" s="23">
        <v>0.12418956905352384</v>
      </c>
      <c r="E140" s="23">
        <v>5.4677677980408843</v>
      </c>
      <c r="F140" s="23">
        <v>5.9602139040546476E-4</v>
      </c>
      <c r="G140" s="23">
        <v>0.39265806667217512</v>
      </c>
      <c r="H140" s="23">
        <v>0.96542138637468966</v>
      </c>
      <c r="I140"/>
      <c r="J140"/>
      <c r="K140"/>
      <c r="L140"/>
      <c r="M140"/>
    </row>
    <row r="141" spans="2:13" x14ac:dyDescent="0.25">
      <c r="B141" s="22" t="s">
        <v>220</v>
      </c>
      <c r="C141" s="23">
        <v>0.10831893478492038</v>
      </c>
      <c r="D141" s="23">
        <v>9.7632826267381578E-3</v>
      </c>
      <c r="E141" s="23">
        <v>11.094520042702991</v>
      </c>
      <c r="F141" s="23">
        <v>3.8890914164043608E-6</v>
      </c>
      <c r="G141" s="23">
        <v>8.5804764669415987E-2</v>
      </c>
      <c r="H141" s="23">
        <v>0.1308331049004248</v>
      </c>
      <c r="I141"/>
      <c r="J141"/>
      <c r="K141"/>
      <c r="L141"/>
      <c r="M141"/>
    </row>
    <row r="142" spans="2:13" x14ac:dyDescent="0.25">
      <c r="B142" s="22" t="s">
        <v>219</v>
      </c>
      <c r="C142" s="23">
        <v>4.6871179923463919E-3</v>
      </c>
      <c r="D142" s="23">
        <v>4.8816413133690779E-4</v>
      </c>
      <c r="E142" s="23">
        <v>9.601520659680677</v>
      </c>
      <c r="F142" s="23">
        <v>1.1489460826841879E-5</v>
      </c>
      <c r="G142" s="23">
        <v>3.561409486571172E-3</v>
      </c>
      <c r="H142" s="23">
        <v>5.8128264981216118E-3</v>
      </c>
      <c r="I142"/>
      <c r="J142"/>
      <c r="K142"/>
      <c r="L142"/>
      <c r="M142"/>
    </row>
    <row r="143" spans="2:13" x14ac:dyDescent="0.25">
      <c r="B143" s="22" t="s">
        <v>218</v>
      </c>
      <c r="C143" s="23">
        <v>-0.20348796524742629</v>
      </c>
      <c r="D143" s="23">
        <v>7.8106261013905246E-3</v>
      </c>
      <c r="E143" s="23">
        <v>-26.052708528859082</v>
      </c>
      <c r="F143" s="23">
        <v>5.0590998816096131E-9</v>
      </c>
      <c r="G143" s="23">
        <v>-0.22149930133982981</v>
      </c>
      <c r="H143" s="23">
        <v>-0.18547662915502278</v>
      </c>
      <c r="I143"/>
      <c r="J143"/>
      <c r="K143"/>
      <c r="L143"/>
      <c r="M143"/>
    </row>
    <row r="144" spans="2:13" x14ac:dyDescent="0.25">
      <c r="B144" s="22" t="s">
        <v>221</v>
      </c>
      <c r="C144" s="23">
        <v>4.6848669373469902E-3</v>
      </c>
      <c r="D144" s="23">
        <v>3.9053130506952634E-4</v>
      </c>
      <c r="E144" s="23">
        <v>11.996136741234977</v>
      </c>
      <c r="F144" s="23">
        <v>2.1491337185963586E-6</v>
      </c>
      <c r="G144" s="23">
        <v>3.7843001327268139E-3</v>
      </c>
      <c r="H144" s="23">
        <v>5.5854337419671664E-3</v>
      </c>
      <c r="I144"/>
      <c r="J144"/>
      <c r="K144"/>
      <c r="L144"/>
      <c r="M144"/>
    </row>
    <row r="145" spans="2:13" x14ac:dyDescent="0.25">
      <c r="B145" s="22" t="s">
        <v>222</v>
      </c>
      <c r="C145" s="23">
        <v>0.10491852383163414</v>
      </c>
      <c r="D145" s="23">
        <v>3.9053130506952631E-2</v>
      </c>
      <c r="E145" s="23">
        <v>2.6865586054095072</v>
      </c>
      <c r="F145" s="23">
        <v>2.7643629514858062E-2</v>
      </c>
      <c r="G145" s="23">
        <v>1.4861843369616531E-2</v>
      </c>
      <c r="H145" s="23">
        <v>0.19497520429365173</v>
      </c>
      <c r="I145"/>
      <c r="J145"/>
      <c r="K145"/>
      <c r="L145"/>
      <c r="M145"/>
    </row>
    <row r="146" spans="2:13" x14ac:dyDescent="0.25">
      <c r="B146" s="22" t="s">
        <v>224</v>
      </c>
      <c r="C146" s="23">
        <v>2.118211594801582E-2</v>
      </c>
      <c r="D146" s="23">
        <v>3.9053130506952632E-3</v>
      </c>
      <c r="E146" s="23">
        <v>5.4239226594766237</v>
      </c>
      <c r="F146" s="23">
        <v>6.2786159559778546E-4</v>
      </c>
      <c r="G146" s="23">
        <v>1.2176447901814059E-2</v>
      </c>
      <c r="H146" s="23">
        <v>3.0187783994217579E-2</v>
      </c>
      <c r="I146"/>
      <c r="J146"/>
      <c r="K146"/>
      <c r="L146"/>
      <c r="M146"/>
    </row>
    <row r="147" spans="2:13" x14ac:dyDescent="0.25">
      <c r="B147" s="22" t="s">
        <v>223</v>
      </c>
      <c r="C147" s="23">
        <v>-1.8766139588537891E-4</v>
      </c>
      <c r="D147" s="23">
        <v>7.8106261013905268E-4</v>
      </c>
      <c r="E147" s="23">
        <v>-0.24026421627322492</v>
      </c>
      <c r="F147" s="23">
        <v>0.81616771984377945</v>
      </c>
      <c r="G147" s="23">
        <v>-1.9887950051257308E-3</v>
      </c>
      <c r="H147" s="23">
        <v>1.6134722133549731E-3</v>
      </c>
      <c r="I147"/>
      <c r="J147"/>
      <c r="K147"/>
      <c r="L147"/>
      <c r="M147"/>
    </row>
    <row r="148" spans="2:13" ht="15" customHeight="1" x14ac:dyDescent="0.25">
      <c r="G148" s="21"/>
      <c r="I148"/>
      <c r="J148"/>
      <c r="K148"/>
      <c r="L148"/>
      <c r="M148"/>
    </row>
    <row r="149" spans="2:13" x14ac:dyDescent="0.25">
      <c r="B149" s="22" t="s">
        <v>205</v>
      </c>
      <c r="G149" s="21"/>
      <c r="I149"/>
      <c r="J149"/>
      <c r="K149"/>
      <c r="L149"/>
      <c r="M149"/>
    </row>
    <row r="150" spans="2:13" x14ac:dyDescent="0.25">
      <c r="G150" s="21"/>
      <c r="I150"/>
      <c r="J150"/>
      <c r="K150"/>
      <c r="L150"/>
      <c r="M150"/>
    </row>
    <row r="151" spans="2:13" x14ac:dyDescent="0.25">
      <c r="B151" s="22" t="s">
        <v>10</v>
      </c>
      <c r="C151" s="23">
        <v>2.3718337194546741</v>
      </c>
      <c r="D151" s="23">
        <v>0.53909461830484828</v>
      </c>
      <c r="E151" s="23">
        <v>4.399661281933712</v>
      </c>
      <c r="F151" s="23">
        <v>2.2877910205562741E-3</v>
      </c>
      <c r="G151" s="23">
        <v>1.1286793000969257</v>
      </c>
      <c r="H151" s="23">
        <v>3.6149881388124223</v>
      </c>
      <c r="I151"/>
      <c r="J151"/>
      <c r="K151"/>
      <c r="L151"/>
      <c r="M151"/>
    </row>
    <row r="152" spans="2:13" x14ac:dyDescent="0.25">
      <c r="B152" s="22" t="s">
        <v>220</v>
      </c>
      <c r="C152" s="23">
        <v>0.11788279617082285</v>
      </c>
      <c r="D152" s="23">
        <v>4.2381442831123342E-2</v>
      </c>
      <c r="E152" s="23">
        <v>2.7814719909501089</v>
      </c>
      <c r="F152" s="23">
        <v>2.3870283666523336E-2</v>
      </c>
      <c r="G152" s="23">
        <v>2.01510137242851E-2</v>
      </c>
      <c r="H152" s="23">
        <v>0.21561457861736061</v>
      </c>
      <c r="I152"/>
      <c r="J152"/>
      <c r="K152"/>
      <c r="L152"/>
      <c r="M152"/>
    </row>
    <row r="153" spans="2:13" x14ac:dyDescent="0.25">
      <c r="B153" s="22" t="s">
        <v>219</v>
      </c>
      <c r="C153" s="23">
        <v>1.4102991995522009E-2</v>
      </c>
      <c r="D153" s="23">
        <v>2.1190721415561666E-3</v>
      </c>
      <c r="E153" s="23">
        <v>6.655267519663254</v>
      </c>
      <c r="F153" s="23">
        <v>1.5993197231802848E-4</v>
      </c>
      <c r="G153" s="23">
        <v>9.2164028731951224E-3</v>
      </c>
      <c r="H153" s="23">
        <v>1.8989581117848896E-2</v>
      </c>
      <c r="I153"/>
      <c r="J153"/>
      <c r="K153"/>
      <c r="L153"/>
      <c r="M153"/>
    </row>
    <row r="154" spans="2:13" x14ac:dyDescent="0.25">
      <c r="B154" s="22" t="s">
        <v>218</v>
      </c>
      <c r="C154" s="23">
        <v>-0.40919341322687242</v>
      </c>
      <c r="D154" s="23">
        <v>3.3905154264898665E-2</v>
      </c>
      <c r="E154" s="23">
        <v>-12.068767185952675</v>
      </c>
      <c r="F154" s="23">
        <v>2.0524881525488859E-6</v>
      </c>
      <c r="G154" s="23">
        <v>-0.48737883918410263</v>
      </c>
      <c r="H154" s="23">
        <v>-0.3310079872696422</v>
      </c>
      <c r="I154"/>
      <c r="J154"/>
      <c r="K154"/>
      <c r="L154"/>
      <c r="M154"/>
    </row>
    <row r="155" spans="2:13" x14ac:dyDescent="0.25">
      <c r="B155" s="22" t="s">
        <v>221</v>
      </c>
      <c r="C155" s="23">
        <v>2.237451149419992E-2</v>
      </c>
      <c r="D155" s="23">
        <v>1.6952577132449335E-3</v>
      </c>
      <c r="E155" s="23">
        <v>13.198295055311874</v>
      </c>
      <c r="F155" s="23">
        <v>1.034775588236549E-6</v>
      </c>
      <c r="G155" s="23">
        <v>1.8465240196338412E-2</v>
      </c>
      <c r="H155" s="23">
        <v>2.6283782792061429E-2</v>
      </c>
      <c r="I155"/>
      <c r="J155"/>
      <c r="K155"/>
      <c r="L155"/>
      <c r="M155"/>
    </row>
    <row r="156" spans="2:13" x14ac:dyDescent="0.25">
      <c r="B156" s="22" t="s">
        <v>222</v>
      </c>
      <c r="C156" s="23">
        <v>0.26822716913548456</v>
      </c>
      <c r="D156" s="23">
        <v>0.16952577132449337</v>
      </c>
      <c r="E156" s="23">
        <v>1.5822206089365873</v>
      </c>
      <c r="F156" s="23">
        <v>0.15225637687240168</v>
      </c>
      <c r="G156" s="23">
        <v>-0.12269996065066646</v>
      </c>
      <c r="H156" s="23">
        <v>0.65915429892163557</v>
      </c>
      <c r="I156"/>
      <c r="J156"/>
      <c r="K156"/>
      <c r="L156"/>
      <c r="M156"/>
    </row>
    <row r="157" spans="2:13" x14ac:dyDescent="0.25">
      <c r="B157" s="22" t="s">
        <v>224</v>
      </c>
      <c r="C157" s="23">
        <v>1.5958141914627917E-2</v>
      </c>
      <c r="D157" s="23">
        <v>1.6952577132449336E-2</v>
      </c>
      <c r="E157" s="23">
        <v>0.94134017441407503</v>
      </c>
      <c r="F157" s="23">
        <v>0.37408251063225562</v>
      </c>
      <c r="G157" s="23">
        <v>-2.3134571063987183E-2</v>
      </c>
      <c r="H157" s="23">
        <v>5.5050854893243018E-2</v>
      </c>
      <c r="I157"/>
      <c r="J157"/>
      <c r="K157"/>
      <c r="L157"/>
      <c r="M157"/>
    </row>
    <row r="158" spans="2:13" x14ac:dyDescent="0.25">
      <c r="B158" s="22" t="s">
        <v>223</v>
      </c>
      <c r="C158" s="23">
        <v>-4.5144280987200183E-3</v>
      </c>
      <c r="D158" s="23">
        <v>3.3905154264898671E-3</v>
      </c>
      <c r="E158" s="23">
        <v>-1.3314872610368023</v>
      </c>
      <c r="F158" s="23">
        <v>0.21971776988763658</v>
      </c>
      <c r="G158" s="23">
        <v>-1.233297069444304E-2</v>
      </c>
      <c r="H158" s="23">
        <v>3.3041144970030025E-3</v>
      </c>
      <c r="I158"/>
      <c r="J158"/>
      <c r="K158"/>
      <c r="L158"/>
      <c r="M158"/>
    </row>
    <row r="159" spans="2:13" x14ac:dyDescent="0.25">
      <c r="G159" s="21"/>
      <c r="I159"/>
      <c r="J159"/>
      <c r="K159"/>
      <c r="L159"/>
      <c r="M159"/>
    </row>
    <row r="160" spans="2:13" x14ac:dyDescent="0.25">
      <c r="B160" s="22" t="s">
        <v>3</v>
      </c>
      <c r="G160" s="21"/>
      <c r="I160"/>
      <c r="J160"/>
      <c r="K160"/>
      <c r="L160"/>
      <c r="M160"/>
    </row>
    <row r="161" spans="2:13" x14ac:dyDescent="0.25">
      <c r="G161" s="21"/>
      <c r="I161"/>
      <c r="J161"/>
      <c r="K161"/>
      <c r="L161"/>
      <c r="M161"/>
    </row>
    <row r="162" spans="2:13" x14ac:dyDescent="0.25">
      <c r="B162" s="22" t="s">
        <v>10</v>
      </c>
      <c r="C162" s="23">
        <v>4.7364025980504869E-2</v>
      </c>
      <c r="D162" s="23">
        <v>8.7090883456645164E-3</v>
      </c>
      <c r="E162" s="23">
        <v>5.4384596987218785</v>
      </c>
      <c r="F162" s="23">
        <v>6.1710283353205264E-4</v>
      </c>
      <c r="G162" s="23">
        <v>2.7280832237013299E-2</v>
      </c>
      <c r="H162" s="23">
        <v>6.7447219723996435E-2</v>
      </c>
      <c r="I162"/>
      <c r="J162"/>
      <c r="K162"/>
      <c r="L162"/>
      <c r="M162"/>
    </row>
    <row r="163" spans="2:13" x14ac:dyDescent="0.25">
      <c r="B163" s="22" t="s">
        <v>220</v>
      </c>
      <c r="C163" s="23">
        <v>7.2611760039483324E-3</v>
      </c>
      <c r="D163" s="23">
        <v>6.846733714270946E-4</v>
      </c>
      <c r="E163" s="23">
        <v>10.605313872238884</v>
      </c>
      <c r="F163" s="23">
        <v>5.4643477462494568E-6</v>
      </c>
      <c r="G163" s="23">
        <v>5.6823163778170821E-3</v>
      </c>
      <c r="H163" s="23">
        <v>8.8400356300795818E-3</v>
      </c>
      <c r="I163"/>
      <c r="J163"/>
      <c r="K163"/>
      <c r="L163"/>
      <c r="M163"/>
    </row>
    <row r="164" spans="2:13" x14ac:dyDescent="0.25">
      <c r="B164" s="22" t="s">
        <v>219</v>
      </c>
      <c r="C164" s="23">
        <v>2.0524664261964021E-3</v>
      </c>
      <c r="D164" s="23">
        <v>3.4233668571354721E-5</v>
      </c>
      <c r="E164" s="23">
        <v>59.954615203402966</v>
      </c>
      <c r="F164" s="23">
        <v>6.6552024664546636E-12</v>
      </c>
      <c r="G164" s="23">
        <v>1.9735234448898398E-3</v>
      </c>
      <c r="H164" s="23">
        <v>2.1314094075029644E-3</v>
      </c>
      <c r="I164"/>
      <c r="J164"/>
      <c r="K164"/>
      <c r="L164"/>
      <c r="M164"/>
    </row>
    <row r="165" spans="2:13" x14ac:dyDescent="0.25">
      <c r="B165" s="22" t="s">
        <v>218</v>
      </c>
      <c r="C165" s="23">
        <v>-1.8365446424185593E-2</v>
      </c>
      <c r="D165" s="23">
        <v>5.4773869714167553E-4</v>
      </c>
      <c r="E165" s="23">
        <v>-33.529576274278234</v>
      </c>
      <c r="F165" s="23">
        <v>6.8344995329600355E-10</v>
      </c>
      <c r="G165" s="23">
        <v>-1.9628534125090594E-2</v>
      </c>
      <c r="H165" s="23">
        <v>-1.7102358723280593E-2</v>
      </c>
      <c r="I165"/>
      <c r="J165"/>
      <c r="K165"/>
      <c r="L165"/>
      <c r="M165"/>
    </row>
    <row r="166" spans="2:13" x14ac:dyDescent="0.25">
      <c r="B166" s="22" t="s">
        <v>221</v>
      </c>
      <c r="C166" s="23">
        <v>2.1595077804361471E-4</v>
      </c>
      <c r="D166" s="23">
        <v>2.7386934857083783E-5</v>
      </c>
      <c r="E166" s="23">
        <v>7.8851751453944781</v>
      </c>
      <c r="F166" s="23">
        <v>4.8450330859400273E-5</v>
      </c>
      <c r="G166" s="23">
        <v>1.5279639299836472E-4</v>
      </c>
      <c r="H166" s="23">
        <v>2.7910516308886471E-4</v>
      </c>
      <c r="I166"/>
      <c r="J166"/>
      <c r="K166"/>
      <c r="L166"/>
      <c r="M166"/>
    </row>
    <row r="167" spans="2:13" x14ac:dyDescent="0.25">
      <c r="B167" s="22" t="s">
        <v>222</v>
      </c>
      <c r="C167" s="23">
        <v>2.2859999207933222E-3</v>
      </c>
      <c r="D167" s="23">
        <v>2.7386934857083784E-3</v>
      </c>
      <c r="E167" s="23">
        <v>0.83470455263526344</v>
      </c>
      <c r="F167" s="23">
        <v>0.4281047511165279</v>
      </c>
      <c r="G167" s="23">
        <v>-4.0294385837316782E-3</v>
      </c>
      <c r="H167" s="23">
        <v>8.6014384253183217E-3</v>
      </c>
      <c r="I167"/>
      <c r="J167"/>
      <c r="K167"/>
      <c r="L167"/>
      <c r="M167"/>
    </row>
    <row r="168" spans="2:13" x14ac:dyDescent="0.25">
      <c r="B168" s="22" t="s">
        <v>224</v>
      </c>
      <c r="C168" s="23">
        <v>1.5290827748143771E-3</v>
      </c>
      <c r="D168" s="23">
        <v>2.7386934857083782E-4</v>
      </c>
      <c r="E168" s="23">
        <v>5.5832563329695564</v>
      </c>
      <c r="F168" s="23">
        <v>5.203170147516828E-4</v>
      </c>
      <c r="G168" s="23">
        <v>8.9753892436187711E-4</v>
      </c>
      <c r="H168" s="23">
        <v>2.160626625266877E-3</v>
      </c>
      <c r="I168"/>
      <c r="J168"/>
      <c r="K168"/>
      <c r="L168"/>
      <c r="M168"/>
    </row>
    <row r="169" spans="2:13" x14ac:dyDescent="0.25">
      <c r="B169" s="22" t="s">
        <v>223</v>
      </c>
      <c r="C169" s="23">
        <v>1.7180499954022043E-4</v>
      </c>
      <c r="D169" s="23">
        <v>5.4773869714167565E-5</v>
      </c>
      <c r="E169" s="23">
        <v>3.1366233650601854</v>
      </c>
      <c r="F169" s="23">
        <v>1.3875786574882228E-2</v>
      </c>
      <c r="G169" s="23">
        <v>4.549622944972044E-5</v>
      </c>
      <c r="H169" s="23">
        <v>2.981137696307204E-4</v>
      </c>
      <c r="I169"/>
      <c r="J169"/>
      <c r="K169"/>
      <c r="L169"/>
      <c r="M169"/>
    </row>
    <row r="170" spans="2:13" x14ac:dyDescent="0.25">
      <c r="C170" s="32"/>
      <c r="D170" s="32"/>
      <c r="E170" s="32"/>
      <c r="F170" s="32"/>
      <c r="G170" s="32"/>
      <c r="H170" s="32"/>
      <c r="I170"/>
      <c r="J170"/>
      <c r="K170"/>
      <c r="L170"/>
      <c r="M170"/>
    </row>
    <row r="171" spans="2:13" x14ac:dyDescent="0.25">
      <c r="B171" s="33" t="s">
        <v>255</v>
      </c>
      <c r="C171" s="32"/>
      <c r="D171" s="32"/>
      <c r="E171" s="32"/>
      <c r="F171" s="32"/>
      <c r="G171" s="32"/>
      <c r="H171" s="32"/>
      <c r="I171"/>
      <c r="J171"/>
      <c r="K171"/>
      <c r="L171"/>
      <c r="M171"/>
    </row>
    <row r="172" spans="2:13" x14ac:dyDescent="0.25">
      <c r="C172" s="32"/>
      <c r="D172" s="32"/>
      <c r="E172" s="32"/>
      <c r="F172" s="32"/>
      <c r="G172" s="32"/>
      <c r="H172" s="32"/>
      <c r="I172"/>
      <c r="J172"/>
      <c r="K172"/>
      <c r="L172"/>
      <c r="M172"/>
    </row>
    <row r="173" spans="2:13" x14ac:dyDescent="0.25">
      <c r="B173" s="22" t="s">
        <v>258</v>
      </c>
      <c r="C173" s="32"/>
      <c r="D173" s="32"/>
      <c r="E173" s="32"/>
      <c r="F173" s="32"/>
      <c r="G173" s="32"/>
      <c r="H173" s="32"/>
      <c r="I173"/>
      <c r="J173"/>
      <c r="K173"/>
      <c r="L173"/>
      <c r="M173"/>
    </row>
    <row r="174" spans="2:13" x14ac:dyDescent="0.25">
      <c r="C174" s="32"/>
      <c r="D174" s="32"/>
      <c r="E174" s="32"/>
      <c r="F174" s="32"/>
      <c r="G174" s="32"/>
      <c r="H174" s="32"/>
      <c r="I174"/>
      <c r="J174"/>
      <c r="K174"/>
      <c r="L174"/>
      <c r="M174"/>
    </row>
    <row r="175" spans="2:13" x14ac:dyDescent="0.25">
      <c r="B175" s="22" t="s">
        <v>10</v>
      </c>
      <c r="C175" s="1">
        <v>-5.6880049673181139</v>
      </c>
      <c r="D175" s="1">
        <v>1.3744381162640646</v>
      </c>
      <c r="E175" s="1">
        <v>-4.1384220213413396</v>
      </c>
      <c r="F175" s="1">
        <v>3.2604512679484986E-3</v>
      </c>
      <c r="G175" s="1">
        <v>-8.8574649477203042</v>
      </c>
      <c r="H175" s="1">
        <v>-2.5185449869159235</v>
      </c>
      <c r="I175"/>
      <c r="J175"/>
      <c r="K175"/>
      <c r="L175"/>
      <c r="M175"/>
    </row>
    <row r="176" spans="2:13" x14ac:dyDescent="0.25">
      <c r="B176" s="22" t="s">
        <v>220</v>
      </c>
      <c r="C176" s="1">
        <v>0.93697990875568471</v>
      </c>
      <c r="D176" s="1">
        <v>0.10805277676955513</v>
      </c>
      <c r="E176" s="1">
        <v>8.6715023599438634</v>
      </c>
      <c r="F176" s="1">
        <v>2.4336531805820869E-5</v>
      </c>
      <c r="G176" s="1">
        <v>0.68780975864858496</v>
      </c>
      <c r="H176" s="1">
        <v>1.1861500588627845</v>
      </c>
      <c r="I176"/>
      <c r="J176"/>
      <c r="K176"/>
      <c r="L176"/>
      <c r="M176"/>
    </row>
    <row r="177" spans="2:13" x14ac:dyDescent="0.25">
      <c r="B177" s="22" t="s">
        <v>219</v>
      </c>
      <c r="C177" s="1">
        <v>8.8379184273481761E-3</v>
      </c>
      <c r="D177" s="1">
        <v>5.4026388384777555E-3</v>
      </c>
      <c r="E177" s="1">
        <v>1.6358521625403231</v>
      </c>
      <c r="F177" s="1">
        <v>0.1405085843202242</v>
      </c>
      <c r="G177" s="1">
        <v>-3.6205890780068098E-3</v>
      </c>
      <c r="H177" s="1">
        <v>2.1296425932703162E-2</v>
      </c>
      <c r="I177"/>
      <c r="J177"/>
      <c r="K177"/>
      <c r="L177"/>
      <c r="M177"/>
    </row>
    <row r="178" spans="2:13" x14ac:dyDescent="0.25">
      <c r="B178" s="22" t="s">
        <v>218</v>
      </c>
      <c r="C178" s="1">
        <v>-0.19551811335916877</v>
      </c>
      <c r="D178" s="1">
        <v>8.6442221415644088E-2</v>
      </c>
      <c r="E178" s="1">
        <v>-2.2618358269513932</v>
      </c>
      <c r="F178" s="1">
        <v>5.3568668030785034E-2</v>
      </c>
      <c r="G178" s="1">
        <v>-0.39485423344484855</v>
      </c>
      <c r="H178" s="1">
        <v>3.8180067265110029E-3</v>
      </c>
      <c r="I178"/>
      <c r="J178"/>
      <c r="K178"/>
      <c r="L178"/>
      <c r="M178"/>
    </row>
    <row r="179" spans="2:13" x14ac:dyDescent="0.25">
      <c r="B179" s="22" t="s">
        <v>221</v>
      </c>
      <c r="C179" s="1">
        <v>5.5004558405005628E-2</v>
      </c>
      <c r="D179" s="1">
        <v>4.3221110707822048E-3</v>
      </c>
      <c r="E179" s="1">
        <v>12.726317649918942</v>
      </c>
      <c r="F179" s="1">
        <v>1.3683111969505813E-6</v>
      </c>
      <c r="G179" s="1">
        <v>4.5037752400721637E-2</v>
      </c>
      <c r="H179" s="1">
        <v>6.497136440928962E-2</v>
      </c>
      <c r="I179"/>
      <c r="J179"/>
      <c r="K179"/>
      <c r="L179"/>
      <c r="M179"/>
    </row>
    <row r="180" spans="2:13" x14ac:dyDescent="0.25">
      <c r="B180" s="22" t="s">
        <v>222</v>
      </c>
      <c r="C180" s="1">
        <v>2.8103719329679304</v>
      </c>
      <c r="D180" s="1">
        <v>0.43221110707822052</v>
      </c>
      <c r="E180" s="1">
        <v>6.5023130755853433</v>
      </c>
      <c r="F180" s="1">
        <v>1.8764608412979986E-4</v>
      </c>
      <c r="G180" s="1">
        <v>1.8136913325395314</v>
      </c>
      <c r="H180" s="1">
        <v>3.8070525333963294</v>
      </c>
      <c r="I180"/>
      <c r="J180"/>
      <c r="K180"/>
      <c r="L180"/>
      <c r="M180"/>
    </row>
    <row r="181" spans="2:13" x14ac:dyDescent="0.25">
      <c r="B181" s="22" t="s">
        <v>224</v>
      </c>
      <c r="C181" s="1">
        <v>-0.18970154391623331</v>
      </c>
      <c r="D181" s="1">
        <v>4.3221110707822051E-2</v>
      </c>
      <c r="E181" s="1">
        <v>-4.3890946069995742</v>
      </c>
      <c r="F181" s="1">
        <v>2.3203568228088566E-3</v>
      </c>
      <c r="G181" s="1">
        <v>-0.28936960395907324</v>
      </c>
      <c r="H181" s="1">
        <v>-9.0033483873393397E-2</v>
      </c>
      <c r="I181"/>
      <c r="J181"/>
      <c r="K181"/>
      <c r="L181"/>
      <c r="M181"/>
    </row>
    <row r="182" spans="2:13" x14ac:dyDescent="0.25">
      <c r="B182" s="22" t="s">
        <v>223</v>
      </c>
      <c r="C182" s="1">
        <v>1.5458013066100659E-2</v>
      </c>
      <c r="D182" s="1">
        <v>8.6442221415644095E-3</v>
      </c>
      <c r="E182" s="1">
        <v>1.788248012712814</v>
      </c>
      <c r="F182" s="1">
        <v>0.11153750601173171</v>
      </c>
      <c r="G182" s="1">
        <v>-4.4755989424673202E-3</v>
      </c>
      <c r="H182" s="1">
        <v>3.5391625074668642E-2</v>
      </c>
      <c r="I182"/>
      <c r="J182"/>
      <c r="K182"/>
      <c r="L182"/>
      <c r="M182"/>
    </row>
    <row r="183" spans="2:13" x14ac:dyDescent="0.25">
      <c r="C183" s="32"/>
      <c r="D183" s="32"/>
      <c r="E183" s="32"/>
      <c r="F183" s="32"/>
      <c r="G183" s="32"/>
      <c r="H183" s="32"/>
      <c r="I183"/>
      <c r="J183"/>
      <c r="K183"/>
      <c r="L183"/>
      <c r="M183"/>
    </row>
    <row r="184" spans="2:13" x14ac:dyDescent="0.25">
      <c r="B184" s="22" t="s">
        <v>256</v>
      </c>
      <c r="C184" s="32"/>
      <c r="D184" s="32"/>
      <c r="E184" s="32"/>
      <c r="F184" s="32"/>
      <c r="G184" s="32"/>
      <c r="H184" s="32"/>
      <c r="I184"/>
      <c r="J184"/>
      <c r="K184"/>
      <c r="L184"/>
      <c r="M184"/>
    </row>
    <row r="185" spans="2:13" x14ac:dyDescent="0.25">
      <c r="C185" s="32"/>
      <c r="D185" s="32"/>
      <c r="E185" s="32"/>
      <c r="F185" s="32"/>
      <c r="G185" s="32"/>
      <c r="H185" s="32"/>
      <c r="I185"/>
      <c r="J185"/>
      <c r="K185"/>
      <c r="L185"/>
      <c r="M185"/>
    </row>
    <row r="186" spans="2:13" x14ac:dyDescent="0.25">
      <c r="B186" s="22" t="s">
        <v>10</v>
      </c>
      <c r="C186" s="1">
        <v>-1.3930298035032713</v>
      </c>
      <c r="D186" s="1">
        <v>0.16375828245502719</v>
      </c>
      <c r="E186" s="1">
        <v>-8.5066219712327413</v>
      </c>
      <c r="F186" s="1">
        <v>2.7994499443618102E-5</v>
      </c>
      <c r="G186" s="1">
        <v>-1.7706570801036889</v>
      </c>
      <c r="H186" s="1">
        <v>-1.0154025269028537</v>
      </c>
      <c r="I186"/>
      <c r="J186"/>
      <c r="K186"/>
      <c r="L186"/>
      <c r="M186"/>
    </row>
    <row r="187" spans="2:13" x14ac:dyDescent="0.25">
      <c r="B187" s="22" t="s">
        <v>220</v>
      </c>
      <c r="C187" s="1">
        <v>0.17058404408744965</v>
      </c>
      <c r="D187" s="1">
        <v>1.2874015154916761E-2</v>
      </c>
      <c r="E187" s="1">
        <v>13.250259692470635</v>
      </c>
      <c r="F187" s="1">
        <v>1.0039951406764312E-6</v>
      </c>
      <c r="G187" s="1">
        <v>0.14089651189683297</v>
      </c>
      <c r="H187" s="1">
        <v>0.20027157627806633</v>
      </c>
      <c r="I187"/>
      <c r="J187"/>
      <c r="K187"/>
      <c r="L187"/>
      <c r="M187"/>
    </row>
    <row r="188" spans="2:13" x14ac:dyDescent="0.25">
      <c r="B188" s="22" t="s">
        <v>219</v>
      </c>
      <c r="C188" s="1">
        <v>3.1048871177143172E-3</v>
      </c>
      <c r="D188" s="1">
        <v>6.4370075774583784E-4</v>
      </c>
      <c r="E188" s="1">
        <v>4.8234945824629074</v>
      </c>
      <c r="F188" s="1">
        <v>1.3154908765426415E-3</v>
      </c>
      <c r="G188" s="1">
        <v>1.6205105081834835E-3</v>
      </c>
      <c r="H188" s="1">
        <v>4.5892637272451509E-3</v>
      </c>
      <c r="I188"/>
      <c r="J188"/>
      <c r="K188"/>
      <c r="L188"/>
      <c r="M188"/>
    </row>
    <row r="189" spans="2:13" x14ac:dyDescent="0.25">
      <c r="B189" s="22" t="s">
        <v>218</v>
      </c>
      <c r="C189" s="1">
        <v>-5.2224484948140727E-2</v>
      </c>
      <c r="D189" s="1">
        <v>1.0299212123933406E-2</v>
      </c>
      <c r="E189" s="1">
        <v>-5.0707262186377324</v>
      </c>
      <c r="F189" s="1">
        <v>9.6414063725715898E-4</v>
      </c>
      <c r="G189" s="1">
        <v>-7.5974510700634074E-2</v>
      </c>
      <c r="H189" s="1">
        <v>-2.8474459195647388E-2</v>
      </c>
      <c r="I189"/>
      <c r="J189"/>
      <c r="K189"/>
      <c r="L189"/>
      <c r="M189"/>
    </row>
    <row r="190" spans="2:13" x14ac:dyDescent="0.25">
      <c r="B190" s="22" t="s">
        <v>221</v>
      </c>
      <c r="C190" s="1">
        <v>1.7277911210630867E-2</v>
      </c>
      <c r="D190" s="1">
        <v>5.1496060619667041E-4</v>
      </c>
      <c r="E190" s="1">
        <v>33.551908636739874</v>
      </c>
      <c r="F190" s="1">
        <v>6.7984219939124468E-10</v>
      </c>
      <c r="G190" s="1">
        <v>1.6090409923006199E-2</v>
      </c>
      <c r="H190" s="1">
        <v>1.8465412498255535E-2</v>
      </c>
      <c r="I190"/>
      <c r="J190"/>
      <c r="K190"/>
      <c r="L190"/>
      <c r="M190"/>
    </row>
    <row r="191" spans="2:13" x14ac:dyDescent="0.25">
      <c r="B191" s="22" t="s">
        <v>222</v>
      </c>
      <c r="C191" s="1">
        <v>0.67974350231460612</v>
      </c>
      <c r="D191" s="1">
        <v>5.1496060619667043E-2</v>
      </c>
      <c r="E191" s="1">
        <v>13.199912656134378</v>
      </c>
      <c r="F191" s="1">
        <v>1.0338016783077575E-6</v>
      </c>
      <c r="G191" s="1">
        <v>0.56099337355213941</v>
      </c>
      <c r="H191" s="1">
        <v>0.79849363107707283</v>
      </c>
      <c r="I191"/>
      <c r="J191"/>
      <c r="K191"/>
      <c r="L191"/>
      <c r="M191"/>
    </row>
    <row r="192" spans="2:13" x14ac:dyDescent="0.25">
      <c r="B192" s="22" t="s">
        <v>224</v>
      </c>
      <c r="C192" s="1">
        <v>-5.665958063016955E-2</v>
      </c>
      <c r="D192" s="1">
        <v>5.1496060619667036E-3</v>
      </c>
      <c r="E192" s="1">
        <v>-11.00270194425911</v>
      </c>
      <c r="F192" s="1">
        <v>4.14115484327833E-6</v>
      </c>
      <c r="G192" s="1">
        <v>-6.8534593506416219E-2</v>
      </c>
      <c r="H192" s="1">
        <v>-4.478456775392288E-2</v>
      </c>
      <c r="I192"/>
      <c r="J192"/>
      <c r="K192"/>
      <c r="L192"/>
      <c r="M192"/>
    </row>
    <row r="193" spans="2:13" x14ac:dyDescent="0.25">
      <c r="B193" s="22" t="s">
        <v>223</v>
      </c>
      <c r="C193" s="1">
        <v>8.5089607672891605E-3</v>
      </c>
      <c r="D193" s="1">
        <v>1.0299212123933408E-3</v>
      </c>
      <c r="E193" s="1">
        <v>8.261758923787923</v>
      </c>
      <c r="F193" s="1">
        <v>3.4609710392352528E-5</v>
      </c>
      <c r="G193" s="1">
        <v>6.1339581920398251E-3</v>
      </c>
      <c r="H193" s="1">
        <v>1.0883963342538496E-2</v>
      </c>
      <c r="I193"/>
      <c r="J193"/>
      <c r="K193"/>
      <c r="L193"/>
      <c r="M193"/>
    </row>
    <row r="194" spans="2:13" x14ac:dyDescent="0.25">
      <c r="C194" s="32"/>
      <c r="D194" s="32"/>
      <c r="E194" s="32"/>
      <c r="F194" s="32"/>
      <c r="G194" s="32"/>
      <c r="H194" s="32"/>
      <c r="I194"/>
      <c r="J194"/>
      <c r="K194"/>
      <c r="L194"/>
      <c r="M194"/>
    </row>
    <row r="196" spans="2:13" ht="17.25" x14ac:dyDescent="0.25">
      <c r="B196" s="22" t="s">
        <v>287</v>
      </c>
    </row>
    <row r="197" spans="2:13" ht="15.75" x14ac:dyDescent="0.25">
      <c r="B197" s="8"/>
    </row>
    <row r="198" spans="2:13" ht="15.75" x14ac:dyDescent="0.25">
      <c r="B198" s="8"/>
    </row>
    <row r="199" spans="2:13" ht="15.75" x14ac:dyDescent="0.25">
      <c r="B199" s="8"/>
    </row>
  </sheetData>
  <sheetProtection autoFilter="0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7959B-C1AE-4528-8404-09A769880B37}">
  <dimension ref="A1:J27"/>
  <sheetViews>
    <sheetView topLeftCell="A11" workbookViewId="0">
      <selection activeCell="O31" sqref="O31"/>
    </sheetView>
  </sheetViews>
  <sheetFormatPr baseColWidth="10" defaultRowHeight="15" x14ac:dyDescent="0.25"/>
  <cols>
    <col min="1" max="1" width="12.85546875" customWidth="1"/>
    <col min="2" max="8" width="11.42578125" style="56"/>
    <col min="9" max="10" width="12.42578125" bestFit="1" customWidth="1"/>
  </cols>
  <sheetData>
    <row r="1" spans="1:10" x14ac:dyDescent="0.25">
      <c r="I1" s="58" t="s">
        <v>258</v>
      </c>
      <c r="J1" s="58" t="s">
        <v>256</v>
      </c>
    </row>
    <row r="2" spans="1:10" s="61" customFormat="1" ht="34.15" customHeight="1" x14ac:dyDescent="0.25">
      <c r="A2" s="61" t="s">
        <v>138</v>
      </c>
      <c r="B2" s="62" t="s">
        <v>305</v>
      </c>
      <c r="C2" s="62" t="s">
        <v>304</v>
      </c>
      <c r="D2" s="62" t="s">
        <v>303</v>
      </c>
      <c r="E2" s="62" t="s">
        <v>302</v>
      </c>
      <c r="F2" s="62" t="s">
        <v>301</v>
      </c>
      <c r="G2" s="62" t="s">
        <v>300</v>
      </c>
      <c r="H2" s="62" t="s">
        <v>299</v>
      </c>
      <c r="I2" s="61" t="s">
        <v>298</v>
      </c>
      <c r="J2" s="61" t="s">
        <v>298</v>
      </c>
    </row>
    <row r="3" spans="1:10" x14ac:dyDescent="0.25">
      <c r="A3" s="58">
        <v>1</v>
      </c>
      <c r="B3" s="60">
        <v>2</v>
      </c>
      <c r="C3" s="60">
        <v>1</v>
      </c>
      <c r="D3" s="60">
        <v>3</v>
      </c>
      <c r="E3" s="60">
        <v>200</v>
      </c>
      <c r="F3" s="60">
        <v>80</v>
      </c>
      <c r="G3" s="60">
        <v>12</v>
      </c>
      <c r="H3" s="60">
        <v>50</v>
      </c>
      <c r="I3" s="57">
        <v>9.0954970954970982</v>
      </c>
      <c r="J3">
        <v>3.1035631035631046</v>
      </c>
    </row>
    <row r="4" spans="1:10" x14ac:dyDescent="0.25">
      <c r="A4" s="58">
        <v>1</v>
      </c>
      <c r="B4" s="59">
        <v>2</v>
      </c>
      <c r="C4" s="59">
        <v>1</v>
      </c>
      <c r="D4" s="59">
        <v>3</v>
      </c>
      <c r="E4" s="59">
        <v>200</v>
      </c>
      <c r="F4" s="59">
        <v>80</v>
      </c>
      <c r="G4" s="59">
        <v>12</v>
      </c>
      <c r="H4" s="59">
        <v>50</v>
      </c>
      <c r="I4" s="57">
        <v>10.397898397898402</v>
      </c>
      <c r="J4">
        <v>3.1834831834831849</v>
      </c>
    </row>
    <row r="5" spans="1:10" x14ac:dyDescent="0.25">
      <c r="A5" s="58">
        <v>2</v>
      </c>
      <c r="B5" s="60">
        <v>7</v>
      </c>
      <c r="C5" s="60">
        <v>1</v>
      </c>
      <c r="D5" s="60">
        <v>3</v>
      </c>
      <c r="E5" s="60">
        <v>100</v>
      </c>
      <c r="F5" s="60">
        <v>0</v>
      </c>
      <c r="G5" s="60">
        <v>12</v>
      </c>
      <c r="H5" s="60">
        <v>100</v>
      </c>
      <c r="I5" s="57">
        <v>3.307851851851852</v>
      </c>
      <c r="J5">
        <v>1.3333333333333333</v>
      </c>
    </row>
    <row r="6" spans="1:10" x14ac:dyDescent="0.25">
      <c r="A6" s="58">
        <v>2</v>
      </c>
      <c r="B6" s="59">
        <v>7</v>
      </c>
      <c r="C6" s="59">
        <v>1</v>
      </c>
      <c r="D6" s="59">
        <v>3</v>
      </c>
      <c r="E6" s="59">
        <v>100</v>
      </c>
      <c r="F6" s="59">
        <v>0</v>
      </c>
      <c r="G6" s="59">
        <v>12</v>
      </c>
      <c r="H6" s="59">
        <v>100</v>
      </c>
      <c r="I6" s="57">
        <v>3.3611851851851853</v>
      </c>
      <c r="J6">
        <v>1.33</v>
      </c>
    </row>
    <row r="7" spans="1:10" x14ac:dyDescent="0.25">
      <c r="A7" s="58">
        <v>3</v>
      </c>
      <c r="B7" s="60">
        <v>2</v>
      </c>
      <c r="C7" s="60">
        <v>2</v>
      </c>
      <c r="D7" s="60">
        <v>3</v>
      </c>
      <c r="E7" s="60">
        <v>100</v>
      </c>
      <c r="F7" s="60">
        <v>80</v>
      </c>
      <c r="G7" s="60">
        <v>2</v>
      </c>
      <c r="H7" s="60">
        <v>100</v>
      </c>
      <c r="I7" s="57">
        <v>10.23511755877939</v>
      </c>
      <c r="J7">
        <v>3.2034309837845742</v>
      </c>
    </row>
    <row r="8" spans="1:10" x14ac:dyDescent="0.25">
      <c r="A8" s="58">
        <v>3</v>
      </c>
      <c r="B8" s="59">
        <v>2</v>
      </c>
      <c r="C8" s="59">
        <v>2</v>
      </c>
      <c r="D8" s="59">
        <v>3</v>
      </c>
      <c r="E8" s="59">
        <v>100</v>
      </c>
      <c r="F8" s="59">
        <v>80</v>
      </c>
      <c r="G8" s="59">
        <v>2</v>
      </c>
      <c r="H8" s="59">
        <v>100</v>
      </c>
      <c r="I8" s="57">
        <v>9.2179423044855735</v>
      </c>
      <c r="J8">
        <v>2.9716077550970605</v>
      </c>
    </row>
    <row r="9" spans="1:10" x14ac:dyDescent="0.25">
      <c r="A9" s="58">
        <v>4</v>
      </c>
      <c r="B9" s="60">
        <v>7</v>
      </c>
      <c r="C9" s="60">
        <v>2</v>
      </c>
      <c r="D9" s="60">
        <v>3</v>
      </c>
      <c r="E9" s="60">
        <v>200</v>
      </c>
      <c r="F9" s="60">
        <v>0</v>
      </c>
      <c r="G9" s="60">
        <v>2</v>
      </c>
      <c r="H9" s="60">
        <v>50</v>
      </c>
      <c r="I9" s="57">
        <v>12.470059880239521</v>
      </c>
      <c r="J9">
        <v>3.8164524609317945</v>
      </c>
    </row>
    <row r="10" spans="1:10" x14ac:dyDescent="0.25">
      <c r="A10" s="58">
        <v>4</v>
      </c>
      <c r="B10" s="59">
        <v>7</v>
      </c>
      <c r="C10" s="59">
        <v>2</v>
      </c>
      <c r="D10" s="59">
        <v>3</v>
      </c>
      <c r="E10" s="59">
        <v>200</v>
      </c>
      <c r="F10" s="59">
        <v>0</v>
      </c>
      <c r="G10" s="59">
        <v>2</v>
      </c>
      <c r="H10" s="59">
        <v>50</v>
      </c>
      <c r="I10" s="57">
        <v>13.068862275449106</v>
      </c>
      <c r="J10">
        <v>3.9442456550313993</v>
      </c>
    </row>
    <row r="11" spans="1:10" x14ac:dyDescent="0.25">
      <c r="A11" s="58">
        <v>5</v>
      </c>
      <c r="B11" s="60">
        <v>2</v>
      </c>
      <c r="C11" s="60">
        <v>1</v>
      </c>
      <c r="D11" s="60">
        <v>7</v>
      </c>
      <c r="E11" s="60">
        <v>200</v>
      </c>
      <c r="F11" s="60">
        <v>0</v>
      </c>
      <c r="G11" s="60">
        <v>2</v>
      </c>
      <c r="H11" s="60">
        <v>100</v>
      </c>
      <c r="I11" s="57">
        <v>16.27</v>
      </c>
      <c r="J11">
        <v>4.5466463414634148</v>
      </c>
    </row>
    <row r="12" spans="1:10" x14ac:dyDescent="0.25">
      <c r="A12" s="58">
        <v>5</v>
      </c>
      <c r="B12" s="59">
        <v>2</v>
      </c>
      <c r="C12" s="59">
        <v>1</v>
      </c>
      <c r="D12" s="59">
        <v>7</v>
      </c>
      <c r="E12" s="59">
        <v>200</v>
      </c>
      <c r="F12" s="59">
        <v>0</v>
      </c>
      <c r="G12" s="59">
        <v>2</v>
      </c>
      <c r="H12" s="59">
        <v>100</v>
      </c>
      <c r="I12" s="57">
        <v>14.645</v>
      </c>
      <c r="J12">
        <v>4.5923780487804873</v>
      </c>
    </row>
    <row r="13" spans="1:10" x14ac:dyDescent="0.25">
      <c r="A13" s="58">
        <v>6</v>
      </c>
      <c r="B13" s="60">
        <v>7</v>
      </c>
      <c r="C13" s="60">
        <v>1</v>
      </c>
      <c r="D13" s="60">
        <v>7</v>
      </c>
      <c r="E13" s="60">
        <v>100</v>
      </c>
      <c r="F13" s="60">
        <v>80</v>
      </c>
      <c r="G13" s="60">
        <v>2</v>
      </c>
      <c r="H13" s="60">
        <v>50</v>
      </c>
      <c r="I13" s="57">
        <v>8.9260739260739257</v>
      </c>
      <c r="J13">
        <v>2.4126787846300042</v>
      </c>
    </row>
    <row r="14" spans="1:10" x14ac:dyDescent="0.25">
      <c r="A14" s="58">
        <v>6</v>
      </c>
      <c r="B14" s="59">
        <v>7</v>
      </c>
      <c r="C14" s="59">
        <v>1</v>
      </c>
      <c r="D14" s="59">
        <v>7</v>
      </c>
      <c r="E14" s="59">
        <v>100</v>
      </c>
      <c r="F14" s="59">
        <v>80</v>
      </c>
      <c r="G14" s="59">
        <v>2</v>
      </c>
      <c r="H14" s="59">
        <v>50</v>
      </c>
      <c r="I14" s="57">
        <v>8.9010989010989015</v>
      </c>
      <c r="J14">
        <v>2.3944043761116931</v>
      </c>
    </row>
    <row r="15" spans="1:10" x14ac:dyDescent="0.25">
      <c r="A15" s="58">
        <v>7</v>
      </c>
      <c r="B15" s="60">
        <v>2</v>
      </c>
      <c r="C15" s="60">
        <v>2</v>
      </c>
      <c r="D15" s="60">
        <v>7</v>
      </c>
      <c r="E15" s="60">
        <v>100</v>
      </c>
      <c r="F15" s="60">
        <v>0</v>
      </c>
      <c r="G15" s="60">
        <v>12</v>
      </c>
      <c r="H15" s="60">
        <v>50</v>
      </c>
      <c r="I15" s="57">
        <v>8.9600000000000009</v>
      </c>
      <c r="J15">
        <v>2.5248475609756098</v>
      </c>
    </row>
    <row r="16" spans="1:10" x14ac:dyDescent="0.25">
      <c r="A16" s="58">
        <v>7</v>
      </c>
      <c r="B16" s="59">
        <v>2</v>
      </c>
      <c r="C16" s="59">
        <v>2</v>
      </c>
      <c r="D16" s="59">
        <v>7</v>
      </c>
      <c r="E16" s="59">
        <v>100</v>
      </c>
      <c r="F16" s="59">
        <v>0</v>
      </c>
      <c r="G16" s="59">
        <v>12</v>
      </c>
      <c r="H16" s="59">
        <v>50</v>
      </c>
      <c r="I16" s="57">
        <v>11.235000000000001</v>
      </c>
      <c r="J16">
        <v>2.5339939024390246</v>
      </c>
    </row>
    <row r="17" spans="1:10" x14ac:dyDescent="0.25">
      <c r="A17" s="58">
        <v>8</v>
      </c>
      <c r="B17" s="60">
        <v>7</v>
      </c>
      <c r="C17" s="60">
        <v>2</v>
      </c>
      <c r="D17" s="60">
        <v>7</v>
      </c>
      <c r="E17" s="60">
        <v>200</v>
      </c>
      <c r="F17" s="60">
        <v>80</v>
      </c>
      <c r="G17" s="60">
        <v>12</v>
      </c>
      <c r="H17" s="60">
        <v>100</v>
      </c>
      <c r="I17" s="57">
        <v>15.588822355289421</v>
      </c>
      <c r="J17">
        <v>4.5193150284796255</v>
      </c>
    </row>
    <row r="18" spans="1:10" x14ac:dyDescent="0.25">
      <c r="A18" s="58">
        <v>8</v>
      </c>
      <c r="B18" s="59">
        <v>7</v>
      </c>
      <c r="C18" s="59">
        <v>2</v>
      </c>
      <c r="D18" s="59">
        <v>7</v>
      </c>
      <c r="E18" s="59">
        <v>200</v>
      </c>
      <c r="F18" s="59">
        <v>80</v>
      </c>
      <c r="G18" s="59">
        <v>12</v>
      </c>
      <c r="H18" s="59">
        <v>100</v>
      </c>
      <c r="I18" s="57">
        <v>16.61177644710579</v>
      </c>
      <c r="J18">
        <v>4.8205418431429816</v>
      </c>
    </row>
    <row r="19" spans="1:10" x14ac:dyDescent="0.25">
      <c r="A19" s="58" t="s">
        <v>297</v>
      </c>
      <c r="I19" s="57">
        <v>9.7316666666666691</v>
      </c>
      <c r="J19">
        <v>2.3051829268292683</v>
      </c>
    </row>
    <row r="20" spans="1:10" x14ac:dyDescent="0.25">
      <c r="A20" s="58" t="s">
        <v>297</v>
      </c>
      <c r="I20" s="57">
        <v>7.2566666666666677</v>
      </c>
      <c r="J20">
        <v>1.7564024390243904</v>
      </c>
    </row>
    <row r="21" spans="1:10" x14ac:dyDescent="0.25">
      <c r="A21" s="58" t="s">
        <v>297</v>
      </c>
      <c r="I21" s="57">
        <v>8.6983333333333341</v>
      </c>
      <c r="J21">
        <v>1.9606707317073171</v>
      </c>
    </row>
    <row r="22" spans="1:10" x14ac:dyDescent="0.25">
      <c r="A22" s="58" t="s">
        <v>296</v>
      </c>
      <c r="I22" s="57">
        <v>11.511111111111109</v>
      </c>
      <c r="J22">
        <v>3.0288617886178857</v>
      </c>
    </row>
    <row r="23" spans="1:10" x14ac:dyDescent="0.25">
      <c r="A23" s="58" t="s">
        <v>296</v>
      </c>
      <c r="I23" s="57">
        <v>8.2982650424510904</v>
      </c>
      <c r="J23">
        <v>3.2578397212543555</v>
      </c>
    </row>
    <row r="24" spans="1:10" x14ac:dyDescent="0.25">
      <c r="A24" s="58" t="s">
        <v>296</v>
      </c>
      <c r="I24" s="57">
        <v>7.2470205048486207</v>
      </c>
      <c r="J24">
        <v>3.2299605141287926</v>
      </c>
    </row>
    <row r="25" spans="1:10" x14ac:dyDescent="0.25">
      <c r="A25" s="58" t="s">
        <v>295</v>
      </c>
      <c r="I25" s="57">
        <v>12.728888888888889</v>
      </c>
      <c r="J25">
        <v>3.7894308943089423</v>
      </c>
    </row>
    <row r="26" spans="1:10" x14ac:dyDescent="0.25">
      <c r="A26" s="58" t="s">
        <v>295</v>
      </c>
      <c r="I26" s="57">
        <v>13.373200442967887</v>
      </c>
      <c r="J26">
        <v>3.9307997731140101</v>
      </c>
    </row>
    <row r="27" spans="1:10" x14ac:dyDescent="0.25">
      <c r="A27" s="58" t="s">
        <v>295</v>
      </c>
      <c r="I27" s="57">
        <v>13.186764379302689</v>
      </c>
      <c r="J27">
        <v>4.2500121869972851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4548A-76FD-42FC-ACC7-EFDBF8C5A341}">
  <sheetPr>
    <tabColor rgb="FFFF0000"/>
  </sheetPr>
  <dimension ref="A1:AI30"/>
  <sheetViews>
    <sheetView tabSelected="1" workbookViewId="0">
      <selection activeCell="E35" sqref="E35"/>
    </sheetView>
  </sheetViews>
  <sheetFormatPr baseColWidth="10" defaultColWidth="10.85546875" defaultRowHeight="12.75" x14ac:dyDescent="0.2"/>
  <cols>
    <col min="1" max="1" width="30.5703125" style="56" bestFit="1" customWidth="1"/>
    <col min="2" max="8" width="10.85546875" style="56"/>
    <col min="9" max="9" width="21.7109375" style="56" bestFit="1" customWidth="1"/>
    <col min="10" max="10" width="12.5703125" style="56" bestFit="1" customWidth="1"/>
    <col min="11" max="13" width="13.140625" style="56" bestFit="1" customWidth="1"/>
    <col min="14" max="14" width="10.85546875" style="56"/>
    <col min="15" max="16" width="13.140625" style="56" bestFit="1" customWidth="1"/>
    <col min="17" max="26" width="10.85546875" style="56"/>
    <col min="27" max="27" width="11.85546875" style="56" bestFit="1" customWidth="1"/>
    <col min="28" max="31" width="10.85546875" style="56"/>
    <col min="32" max="32" width="10.85546875" style="59"/>
    <col min="33" max="33" width="18.85546875" style="59" bestFit="1" customWidth="1"/>
    <col min="34" max="35" width="10.85546875" style="59"/>
    <col min="36" max="16384" width="10.85546875" style="56"/>
  </cols>
  <sheetData>
    <row r="1" spans="1:35" x14ac:dyDescent="0.2">
      <c r="I1" s="56" t="s">
        <v>316</v>
      </c>
    </row>
    <row r="2" spans="1:35" s="70" customFormat="1" ht="42.6" customHeight="1" x14ac:dyDescent="0.25">
      <c r="B2" s="62" t="s">
        <v>305</v>
      </c>
      <c r="C2" s="62" t="s">
        <v>304</v>
      </c>
      <c r="D2" s="62" t="s">
        <v>303</v>
      </c>
      <c r="E2" s="62" t="s">
        <v>302</v>
      </c>
      <c r="F2" s="62" t="s">
        <v>301</v>
      </c>
      <c r="G2" s="62" t="s">
        <v>300</v>
      </c>
      <c r="H2" s="62" t="s">
        <v>299</v>
      </c>
      <c r="I2" s="62" t="s">
        <v>315</v>
      </c>
      <c r="J2" s="62" t="s">
        <v>238</v>
      </c>
      <c r="K2" s="70" t="s">
        <v>239</v>
      </c>
      <c r="L2" s="70" t="s">
        <v>240</v>
      </c>
      <c r="M2" s="70" t="s">
        <v>241</v>
      </c>
      <c r="N2" s="70" t="s">
        <v>273</v>
      </c>
      <c r="O2" s="70" t="s">
        <v>242</v>
      </c>
      <c r="P2" s="70" t="s">
        <v>243</v>
      </c>
      <c r="Q2" s="70" t="s">
        <v>11</v>
      </c>
      <c r="R2" s="70" t="s">
        <v>275</v>
      </c>
      <c r="S2" s="70" t="s">
        <v>276</v>
      </c>
      <c r="T2" s="70" t="s">
        <v>271</v>
      </c>
      <c r="U2" s="70" t="s">
        <v>314</v>
      </c>
      <c r="V2" s="70" t="s">
        <v>313</v>
      </c>
      <c r="W2" s="70" t="s">
        <v>312</v>
      </c>
      <c r="X2" s="70" t="s">
        <v>270</v>
      </c>
      <c r="Y2" s="70" t="s">
        <v>277</v>
      </c>
      <c r="Z2" s="70" t="s">
        <v>278</v>
      </c>
      <c r="AA2" s="70" t="s">
        <v>279</v>
      </c>
      <c r="AB2" s="70" t="s">
        <v>289</v>
      </c>
      <c r="AC2" s="70" t="s">
        <v>290</v>
      </c>
      <c r="AD2" s="70" t="s">
        <v>291</v>
      </c>
      <c r="AE2" s="70" t="s">
        <v>3</v>
      </c>
      <c r="AF2" s="70" t="s">
        <v>311</v>
      </c>
      <c r="AG2" s="70" t="s">
        <v>310</v>
      </c>
      <c r="AH2" s="70" t="s">
        <v>309</v>
      </c>
      <c r="AI2" s="70" t="s">
        <v>263</v>
      </c>
    </row>
    <row r="3" spans="1:35" x14ac:dyDescent="0.2">
      <c r="A3" s="56" t="s">
        <v>297</v>
      </c>
      <c r="B3" s="68"/>
      <c r="C3" s="68"/>
      <c r="D3" s="68"/>
      <c r="E3" s="68"/>
      <c r="F3" s="68"/>
      <c r="G3" s="68"/>
      <c r="H3" s="68"/>
      <c r="I3" s="63">
        <f t="array" ref="I3:I27">'[1]Protecatechuic acid'!I5:I29</f>
        <v>0</v>
      </c>
      <c r="J3" s="65">
        <f t="array" ref="J3:J27">'[1]rt 12.8 Cat-glu I'!I5:I29</f>
        <v>239.37332058219815</v>
      </c>
      <c r="K3" s="65">
        <f t="array" ref="K3:K27">'[1]rt 13.3 cat glu II'!I5:I29</f>
        <v>83.539209740623235</v>
      </c>
      <c r="L3" s="65">
        <f t="array" ref="L3:L27">'[1]rt 13.8'!I5:I29</f>
        <v>0</v>
      </c>
      <c r="M3" s="65">
        <f t="array" ref="M3:M27">'[1]rt 14.3'!I5:I29</f>
        <v>40.203077377620204</v>
      </c>
      <c r="N3" s="65">
        <f t="array" ref="N3:N27">'[1]rt 14.8 Catechin'!I5:I29</f>
        <v>214.58293680413007</v>
      </c>
      <c r="O3" s="65">
        <f t="array" ref="O3:O27">'[1]15.1 EpiCatechin glu'!I5:I29</f>
        <v>75.993650516441292</v>
      </c>
      <c r="P3" s="65">
        <f t="array" ref="P3:P27">'[1]rt 15,9'!I5:I29</f>
        <v>83.293810189112321</v>
      </c>
      <c r="Q3" s="65">
        <f t="array" ref="Q3:Q27">[1]Epicatequina!I5:I29</f>
        <v>250.6023901002944</v>
      </c>
      <c r="R3" s="65">
        <f t="array" ref="R3:R27">'[1]rt 18.4 epigallo'!I5:I29</f>
        <v>29.544374009508719</v>
      </c>
      <c r="S3" s="65">
        <f t="array" ref="S3:S27">'[1]rt 19,4 tan'!I5:I29</f>
        <v>7.7307706262245128</v>
      </c>
      <c r="T3" s="65">
        <f t="array" ref="T3:T27">'[1]rt 17.6 caffeic acid'!I5:I29</f>
        <v>25.1798531013489</v>
      </c>
      <c r="U3" s="65">
        <f t="array" ref="U3:U27">'[1]rt 18.1 ph caffeic acid 2'!I5:I29</f>
        <v>36.441338285810033</v>
      </c>
      <c r="V3" s="65">
        <f t="array" ref="V3:V27">'[1]rt 18.8 ph caffeic acid 3'!I5:I29</f>
        <v>15.605098165163236</v>
      </c>
      <c r="W3" s="65">
        <f t="array" ref="W3:W27">[1]cumárico!I5:I29</f>
        <v>3.3183513115008538</v>
      </c>
      <c r="X3" s="65">
        <f t="array" ref="X3:X27">[1]ferúlico!I5:I29</f>
        <v>3.0488934715624598</v>
      </c>
      <c r="Y3" s="65">
        <f t="array" ref="Y3:Y27" xml:space="preserve"> '[1]Rutin 22.12'!I5:I29</f>
        <v>3.0407558248680666</v>
      </c>
      <c r="Z3" s="65">
        <f t="array" ref="Z3:Z27" xml:space="preserve"> '[1]Quercetin glu 23.3'!I5:I29</f>
        <v>9.9537798311990677</v>
      </c>
      <c r="AA3" s="65">
        <f t="array" ref="AA3:AA27" xml:space="preserve"> '[1]rt 25.4 Quercitrin'!I5:I29</f>
        <v>38.708970758839023</v>
      </c>
      <c r="AB3" s="65">
        <f t="array" ref="AB3:AB27" xml:space="preserve"> '[1]26.0'!I5:I29</f>
        <v>9.5457916363991178</v>
      </c>
      <c r="AC3" s="65">
        <f t="array" ref="AC3:AC27" xml:space="preserve"> '[1]26.8'!I5:I29</f>
        <v>3.770767714482385</v>
      </c>
      <c r="AD3" s="65">
        <f t="array" ref="AD3:AD27" xml:space="preserve"> '[1]rt 28.9'!I5:I29</f>
        <v>1.4102620929892993</v>
      </c>
      <c r="AE3" s="65">
        <f t="array" ref="AE3:AE27" xml:space="preserve"> [1]Quercetin!I5:I29</f>
        <v>1.4342740424256053</v>
      </c>
      <c r="AF3" s="65">
        <f>SUM(J3:S3)</f>
        <v>1024.863539946153</v>
      </c>
      <c r="AG3" s="65">
        <f>SUM(T3:X3)</f>
        <v>83.593534335385485</v>
      </c>
      <c r="AH3" s="65">
        <f>SUM(Y3:AE3)</f>
        <v>67.864601901202562</v>
      </c>
      <c r="AI3" s="64">
        <f>SUM(AF3:AH3,I3)</f>
        <v>1176.3216761827412</v>
      </c>
    </row>
    <row r="4" spans="1:35" x14ac:dyDescent="0.2">
      <c r="A4" s="56" t="s">
        <v>297</v>
      </c>
      <c r="B4" s="68"/>
      <c r="C4" s="68"/>
      <c r="D4" s="68"/>
      <c r="E4" s="68"/>
      <c r="F4" s="68"/>
      <c r="G4" s="68"/>
      <c r="H4" s="68"/>
      <c r="I4" s="67">
        <v>0</v>
      </c>
      <c r="J4" s="65">
        <v>124.58285905330597</v>
      </c>
      <c r="K4" s="65">
        <v>38.266615351122724</v>
      </c>
      <c r="L4" s="65">
        <v>6.593961870995833</v>
      </c>
      <c r="M4" s="65">
        <v>25.817386639298377</v>
      </c>
      <c r="N4" s="65">
        <v>84.301323319027162</v>
      </c>
      <c r="O4" s="65">
        <v>42.878411755900402</v>
      </c>
      <c r="P4" s="65">
        <v>45.817012624120558</v>
      </c>
      <c r="Q4" s="65">
        <v>164.8199940122748</v>
      </c>
      <c r="R4" s="65">
        <v>18.755680758832856</v>
      </c>
      <c r="S4" s="65">
        <v>4.5273565053334313</v>
      </c>
      <c r="T4" s="65">
        <v>19.805345323540095</v>
      </c>
      <c r="U4" s="65">
        <v>28.047064819727982</v>
      </c>
      <c r="V4" s="65">
        <v>12.542952495322142</v>
      </c>
      <c r="W4" s="65">
        <v>2.3512875730767235</v>
      </c>
      <c r="X4" s="65">
        <v>3.0071037681345483</v>
      </c>
      <c r="Y4" s="65">
        <v>2.4228087649402386</v>
      </c>
      <c r="Z4" s="65">
        <v>8.0220277939464495</v>
      </c>
      <c r="AA4" s="65">
        <v>30.864598354168248</v>
      </c>
      <c r="AB4" s="65">
        <v>12.686478809103034</v>
      </c>
      <c r="AC4" s="69">
        <v>3.1053925658622052</v>
      </c>
      <c r="AD4" s="69">
        <v>1.0224937944556849</v>
      </c>
      <c r="AE4" s="65">
        <v>1.945480098943108</v>
      </c>
      <c r="AF4" s="65">
        <f>SUM(J4:S4)</f>
        <v>556.36060189021214</v>
      </c>
      <c r="AG4" s="65">
        <f>SUM(T4:X4)</f>
        <v>65.753753979801488</v>
      </c>
      <c r="AH4" s="65">
        <f>SUM(Y4:AE4)</f>
        <v>60.069280181418968</v>
      </c>
      <c r="AI4" s="64">
        <f>SUM(AF4:AH4,I4)</f>
        <v>682.18363605143259</v>
      </c>
    </row>
    <row r="5" spans="1:35" x14ac:dyDescent="0.2">
      <c r="A5" s="56" t="s">
        <v>297</v>
      </c>
      <c r="B5" s="68"/>
      <c r="C5" s="68"/>
      <c r="D5" s="68"/>
      <c r="E5" s="68"/>
      <c r="F5" s="68"/>
      <c r="G5" s="68"/>
      <c r="H5" s="68"/>
      <c r="I5" s="67">
        <v>0</v>
      </c>
      <c r="J5" s="65">
        <v>290.98758319338185</v>
      </c>
      <c r="K5" s="65">
        <v>75.764282826397945</v>
      </c>
      <c r="L5" s="65">
        <v>10.391545375380977</v>
      </c>
      <c r="M5" s="65">
        <v>35.197634819929092</v>
      </c>
      <c r="N5" s="65">
        <v>171.34531473533619</v>
      </c>
      <c r="O5" s="65">
        <v>59.296005688338902</v>
      </c>
      <c r="P5" s="65">
        <v>64.227271593233866</v>
      </c>
      <c r="Q5" s="65">
        <v>199.61329274986278</v>
      </c>
      <c r="R5" s="65">
        <v>12.610527174419689</v>
      </c>
      <c r="S5" s="65">
        <v>6.9273456207822361</v>
      </c>
      <c r="T5" s="65">
        <v>22.866241237746809</v>
      </c>
      <c r="U5" s="65">
        <v>35.62295780154718</v>
      </c>
      <c r="V5" s="65">
        <v>15.457780601558353</v>
      </c>
      <c r="W5" s="65">
        <v>2.8346351337368714</v>
      </c>
      <c r="X5" s="65">
        <v>2.6613597701887275</v>
      </c>
      <c r="Y5" s="65">
        <v>2.8863994284641539</v>
      </c>
      <c r="Z5" s="65">
        <v>9.4529249126891735</v>
      </c>
      <c r="AA5" s="65">
        <v>36.912379517092582</v>
      </c>
      <c r="AB5" s="65">
        <v>14.789657714700809</v>
      </c>
      <c r="AC5" s="65">
        <v>3.4618202582340789</v>
      </c>
      <c r="AD5" s="65">
        <v>1.2119454120690014</v>
      </c>
      <c r="AE5" s="65">
        <v>1.4348736976238665</v>
      </c>
      <c r="AF5" s="65">
        <f>SUM(J5:S5)</f>
        <v>926.36080377706367</v>
      </c>
      <c r="AG5" s="65">
        <f>SUM(T5:X5)</f>
        <v>79.44297454477794</v>
      </c>
      <c r="AH5" s="65">
        <f>SUM(Y5:AE5)</f>
        <v>70.150000940873682</v>
      </c>
      <c r="AI5" s="64">
        <f>SUM(AF5:AH5,I5)</f>
        <v>1075.9537792627152</v>
      </c>
    </row>
    <row r="6" spans="1:35" x14ac:dyDescent="0.2">
      <c r="A6" s="56" t="s">
        <v>296</v>
      </c>
      <c r="B6" s="68"/>
      <c r="C6" s="68"/>
      <c r="D6" s="68"/>
      <c r="E6" s="68"/>
      <c r="F6" s="68"/>
      <c r="G6" s="68"/>
      <c r="H6" s="68"/>
      <c r="I6" s="67">
        <v>747.72121929564958</v>
      </c>
      <c r="J6" s="65">
        <v>0</v>
      </c>
      <c r="K6" s="65">
        <v>0</v>
      </c>
      <c r="L6" s="65">
        <v>0</v>
      </c>
      <c r="M6" s="65">
        <v>0</v>
      </c>
      <c r="N6" s="65">
        <v>211.01966577512385</v>
      </c>
      <c r="O6" s="65">
        <v>0</v>
      </c>
      <c r="P6" s="65">
        <v>0</v>
      </c>
      <c r="Q6" s="65">
        <v>72.315170567004301</v>
      </c>
      <c r="R6" s="65">
        <v>0</v>
      </c>
      <c r="S6" s="65">
        <v>0</v>
      </c>
      <c r="T6" s="65">
        <v>0</v>
      </c>
      <c r="U6" s="65">
        <v>0</v>
      </c>
      <c r="V6" s="65">
        <v>0</v>
      </c>
      <c r="W6" s="65">
        <v>226.39799350168161</v>
      </c>
      <c r="X6" s="65">
        <v>64.457102965720892</v>
      </c>
      <c r="Y6" s="65">
        <v>0</v>
      </c>
      <c r="Z6" s="65">
        <v>0</v>
      </c>
      <c r="AA6" s="65">
        <v>0</v>
      </c>
      <c r="AB6" s="65">
        <v>0</v>
      </c>
      <c r="AC6" s="65">
        <v>0</v>
      </c>
      <c r="AD6" s="65">
        <v>0</v>
      </c>
      <c r="AE6" s="65">
        <v>1.4081777977662844</v>
      </c>
      <c r="AF6" s="65">
        <f>SUM(J6:S6)</f>
        <v>283.33483634212814</v>
      </c>
      <c r="AG6" s="65">
        <f>SUM(T6:X6)</f>
        <v>290.85509646740252</v>
      </c>
      <c r="AH6" s="65">
        <f>SUM(Y6:AE6)</f>
        <v>1.4081777977662844</v>
      </c>
      <c r="AI6" s="64">
        <f>SUM(AF6:AH6,I6)</f>
        <v>1323.3193299029465</v>
      </c>
    </row>
    <row r="7" spans="1:35" x14ac:dyDescent="0.2">
      <c r="A7" s="56" t="s">
        <v>296</v>
      </c>
      <c r="B7" s="68"/>
      <c r="C7" s="68"/>
      <c r="D7" s="68"/>
      <c r="E7" s="68"/>
      <c r="F7" s="68"/>
      <c r="G7" s="68"/>
      <c r="H7" s="68"/>
      <c r="I7" s="67">
        <v>844.00195723898196</v>
      </c>
      <c r="J7" s="65">
        <v>0</v>
      </c>
      <c r="K7" s="65">
        <v>0</v>
      </c>
      <c r="L7" s="65">
        <v>0</v>
      </c>
      <c r="M7" s="65">
        <v>0</v>
      </c>
      <c r="N7" s="65">
        <v>94.664123672269071</v>
      </c>
      <c r="O7" s="65">
        <v>0</v>
      </c>
      <c r="P7" s="65">
        <v>75.58292875021489</v>
      </c>
      <c r="Q7" s="65">
        <v>67.743932247861977</v>
      </c>
      <c r="R7" s="65">
        <v>0</v>
      </c>
      <c r="S7" s="65">
        <v>12.11536129598241</v>
      </c>
      <c r="T7" s="65">
        <v>0</v>
      </c>
      <c r="U7" s="65">
        <v>0</v>
      </c>
      <c r="V7" s="65">
        <v>0</v>
      </c>
      <c r="W7" s="65">
        <v>257.4915589468535</v>
      </c>
      <c r="X7" s="65">
        <v>77.777358946874983</v>
      </c>
      <c r="Y7" s="65">
        <v>0</v>
      </c>
      <c r="Z7" s="65">
        <v>0</v>
      </c>
      <c r="AA7" s="65">
        <v>0</v>
      </c>
      <c r="AB7" s="65">
        <v>0</v>
      </c>
      <c r="AC7" s="65">
        <v>0</v>
      </c>
      <c r="AD7" s="65">
        <v>0</v>
      </c>
      <c r="AE7" s="65">
        <v>3.3124375411048947</v>
      </c>
      <c r="AF7" s="65">
        <f>SUM(J7:S7)</f>
        <v>250.10634596632835</v>
      </c>
      <c r="AG7" s="65">
        <f>SUM(T7:X7)</f>
        <v>335.26891789372849</v>
      </c>
      <c r="AH7" s="65">
        <f>SUM(Y7:AE7)</f>
        <v>3.3124375411048947</v>
      </c>
      <c r="AI7" s="64">
        <f>SUM(AF7:AH7,I7)</f>
        <v>1432.6896586401438</v>
      </c>
    </row>
    <row r="8" spans="1:35" x14ac:dyDescent="0.2">
      <c r="A8" s="56" t="s">
        <v>296</v>
      </c>
      <c r="B8" s="68"/>
      <c r="C8" s="68"/>
      <c r="D8" s="68"/>
      <c r="E8" s="68"/>
      <c r="F8" s="68"/>
      <c r="G8" s="68"/>
      <c r="H8" s="68"/>
      <c r="I8" s="67">
        <v>480.14585258573135</v>
      </c>
      <c r="J8" s="65">
        <v>0</v>
      </c>
      <c r="K8" s="65">
        <v>0</v>
      </c>
      <c r="L8" s="65">
        <v>0</v>
      </c>
      <c r="M8" s="65">
        <v>0</v>
      </c>
      <c r="N8" s="65">
        <v>168.12969786433766</v>
      </c>
      <c r="O8" s="65">
        <v>0</v>
      </c>
      <c r="P8" s="65">
        <v>116.26016765563972</v>
      </c>
      <c r="Q8" s="65">
        <v>87.215777941695208</v>
      </c>
      <c r="R8" s="65">
        <v>0</v>
      </c>
      <c r="S8" s="65">
        <v>14.106939132226437</v>
      </c>
      <c r="T8" s="65">
        <v>0</v>
      </c>
      <c r="U8" s="65">
        <v>0</v>
      </c>
      <c r="V8" s="65">
        <v>0</v>
      </c>
      <c r="W8" s="65">
        <v>365.65449934894923</v>
      </c>
      <c r="X8" s="65">
        <v>81.6295951199222</v>
      </c>
      <c r="Y8" s="65">
        <v>0</v>
      </c>
      <c r="Z8" s="65">
        <v>0</v>
      </c>
      <c r="AA8" s="65">
        <v>0</v>
      </c>
      <c r="AB8" s="65">
        <v>0</v>
      </c>
      <c r="AC8" s="65">
        <v>0</v>
      </c>
      <c r="AD8" s="65">
        <v>0</v>
      </c>
      <c r="AE8" s="65">
        <v>3.2706277168442943</v>
      </c>
      <c r="AF8" s="65">
        <f>SUM(J8:S8)</f>
        <v>385.71258259389901</v>
      </c>
      <c r="AG8" s="65">
        <f>SUM(T8:X8)</f>
        <v>447.28409446887144</v>
      </c>
      <c r="AH8" s="65">
        <f>SUM(Y8:AE8)</f>
        <v>3.2706277168442943</v>
      </c>
      <c r="AI8" s="64">
        <f>SUM(AF8:AH8,I8)</f>
        <v>1316.413157365346</v>
      </c>
    </row>
    <row r="9" spans="1:35" x14ac:dyDescent="0.2">
      <c r="A9" s="56" t="s">
        <v>295</v>
      </c>
      <c r="B9" s="68"/>
      <c r="C9" s="68"/>
      <c r="D9" s="68"/>
      <c r="E9" s="68"/>
      <c r="F9" s="68"/>
      <c r="G9" s="68"/>
      <c r="H9" s="68"/>
      <c r="I9" s="67">
        <v>102.83592502747194</v>
      </c>
      <c r="J9" s="65">
        <v>33.597364765399838</v>
      </c>
      <c r="K9" s="65">
        <v>9.2139806348613948</v>
      </c>
      <c r="L9" s="65">
        <v>77.07427795401297</v>
      </c>
      <c r="M9" s="65">
        <v>31.126339905869667</v>
      </c>
      <c r="N9" s="65">
        <v>362.07645497708944</v>
      </c>
      <c r="O9" s="65">
        <v>43.808359529630927</v>
      </c>
      <c r="P9" s="65">
        <v>12.680005987725165</v>
      </c>
      <c r="Q9" s="65">
        <v>38.244265921527536</v>
      </c>
      <c r="R9" s="65">
        <v>28.657476461265968</v>
      </c>
      <c r="S9" s="65">
        <v>8.8545098323779126</v>
      </c>
      <c r="T9" s="65">
        <v>48.526982619785706</v>
      </c>
      <c r="U9" s="65">
        <v>0</v>
      </c>
      <c r="V9" s="65">
        <v>0</v>
      </c>
      <c r="W9" s="65">
        <v>48.832053322907065</v>
      </c>
      <c r="X9" s="65">
        <v>89.896566739418844</v>
      </c>
      <c r="Y9" s="65">
        <v>0</v>
      </c>
      <c r="Z9" s="65">
        <v>0</v>
      </c>
      <c r="AA9" s="65">
        <v>0</v>
      </c>
      <c r="AB9" s="65">
        <v>0</v>
      </c>
      <c r="AC9" s="65">
        <v>0</v>
      </c>
      <c r="AD9" s="65">
        <v>0</v>
      </c>
      <c r="AE9" s="65">
        <v>13.048851910151663</v>
      </c>
      <c r="AF9" s="65">
        <f>SUM(J9:S9)</f>
        <v>645.33303596976089</v>
      </c>
      <c r="AG9" s="65">
        <f>SUM(T9:X9)</f>
        <v>187.2556026821116</v>
      </c>
      <c r="AH9" s="65">
        <f>SUM(Y9:AE9)</f>
        <v>13.048851910151663</v>
      </c>
      <c r="AI9" s="64">
        <f>SUM(AF9:AH9,I9)</f>
        <v>948.4734155894962</v>
      </c>
    </row>
    <row r="10" spans="1:35" x14ac:dyDescent="0.2">
      <c r="A10" s="56" t="s">
        <v>295</v>
      </c>
      <c r="B10" s="68"/>
      <c r="C10" s="68"/>
      <c r="D10" s="68"/>
      <c r="E10" s="68"/>
      <c r="F10" s="68"/>
      <c r="G10" s="68"/>
      <c r="H10" s="68"/>
      <c r="I10" s="67">
        <v>155.39180525944803</v>
      </c>
      <c r="J10" s="65">
        <v>57.870573859976595</v>
      </c>
      <c r="K10" s="65">
        <v>17.239491343259399</v>
      </c>
      <c r="L10" s="65">
        <v>118.91163518094089</v>
      </c>
      <c r="M10" s="65">
        <v>42.886104393371028</v>
      </c>
      <c r="N10" s="65">
        <v>630.03015802067171</v>
      </c>
      <c r="O10" s="65">
        <v>86.314666229909747</v>
      </c>
      <c r="P10" s="65">
        <v>20.86453666992632</v>
      </c>
      <c r="Q10" s="65">
        <v>70.883426517168047</v>
      </c>
      <c r="R10" s="65">
        <v>63.691667283505751</v>
      </c>
      <c r="S10" s="65">
        <v>10.527832026423788</v>
      </c>
      <c r="T10" s="65">
        <v>102.60275951536788</v>
      </c>
      <c r="U10" s="65">
        <v>0</v>
      </c>
      <c r="V10" s="65">
        <v>0</v>
      </c>
      <c r="W10" s="65">
        <v>122.29675019463426</v>
      </c>
      <c r="X10" s="65">
        <v>124.0261236030538</v>
      </c>
      <c r="Y10" s="65">
        <v>0</v>
      </c>
      <c r="Z10" s="65">
        <v>0</v>
      </c>
      <c r="AA10" s="65">
        <v>0</v>
      </c>
      <c r="AB10" s="65">
        <v>0</v>
      </c>
      <c r="AC10" s="65">
        <v>0</v>
      </c>
      <c r="AD10" s="65">
        <v>0</v>
      </c>
      <c r="AE10" s="65">
        <v>10.722213464799273</v>
      </c>
      <c r="AF10" s="65">
        <f>SUM(J10:S10)</f>
        <v>1119.2200915251533</v>
      </c>
      <c r="AG10" s="65">
        <f>SUM(T10:X10)</f>
        <v>348.92563331305593</v>
      </c>
      <c r="AH10" s="65">
        <f>SUM(Y10:AE10)</f>
        <v>10.722213464799273</v>
      </c>
      <c r="AI10" s="64">
        <f>SUM(AF10:AH10,I10)</f>
        <v>1634.2597435624566</v>
      </c>
    </row>
    <row r="11" spans="1:35" x14ac:dyDescent="0.2">
      <c r="A11" s="56" t="s">
        <v>295</v>
      </c>
      <c r="B11" s="68"/>
      <c r="C11" s="68"/>
      <c r="D11" s="68"/>
      <c r="E11" s="68"/>
      <c r="F11" s="68"/>
      <c r="G11" s="68"/>
      <c r="H11" s="68"/>
      <c r="I11" s="67">
        <v>118.04034812975544</v>
      </c>
      <c r="J11" s="65">
        <v>40.200014694439574</v>
      </c>
      <c r="K11" s="65">
        <v>12.115857575325476</v>
      </c>
      <c r="L11" s="65">
        <v>86.260825390731824</v>
      </c>
      <c r="M11" s="65">
        <v>53.980402938440363</v>
      </c>
      <c r="N11" s="65">
        <v>537.49397521761625</v>
      </c>
      <c r="O11" s="65">
        <v>58.484287756401855</v>
      </c>
      <c r="P11" s="65">
        <v>16.262464745406497</v>
      </c>
      <c r="Q11" s="65">
        <v>0</v>
      </c>
      <c r="R11" s="65">
        <v>29.923379441827635</v>
      </c>
      <c r="S11" s="65">
        <v>14.580171765614402</v>
      </c>
      <c r="T11" s="65">
        <v>58.999979291600447</v>
      </c>
      <c r="U11" s="65">
        <v>0</v>
      </c>
      <c r="V11" s="65">
        <v>0</v>
      </c>
      <c r="W11" s="65">
        <v>91.610694293842371</v>
      </c>
      <c r="X11" s="65">
        <v>121.06145117959194</v>
      </c>
      <c r="Y11" s="65">
        <v>0</v>
      </c>
      <c r="Z11" s="65">
        <v>0</v>
      </c>
      <c r="AA11" s="65">
        <v>0</v>
      </c>
      <c r="AB11" s="65">
        <v>0</v>
      </c>
      <c r="AC11" s="65">
        <v>0</v>
      </c>
      <c r="AD11" s="65">
        <v>0</v>
      </c>
      <c r="AE11" s="65">
        <v>11.703678446185917</v>
      </c>
      <c r="AF11" s="65">
        <f>SUM(J11:S11)</f>
        <v>849.3013795258039</v>
      </c>
      <c r="AG11" s="65">
        <f>SUM(T11:X11)</f>
        <v>271.67212476503477</v>
      </c>
      <c r="AH11" s="65">
        <f>SUM(Y11:AE11)</f>
        <v>11.703678446185917</v>
      </c>
      <c r="AI11" s="64">
        <f>SUM(AF11:AH11,I11)</f>
        <v>1250.7175308667802</v>
      </c>
    </row>
    <row r="12" spans="1:35" x14ac:dyDescent="0.2">
      <c r="A12" s="59">
        <v>1</v>
      </c>
      <c r="B12" s="60">
        <v>2</v>
      </c>
      <c r="C12" s="60">
        <v>1</v>
      </c>
      <c r="D12" s="60">
        <v>3</v>
      </c>
      <c r="E12" s="60">
        <v>200</v>
      </c>
      <c r="F12" s="60">
        <v>80</v>
      </c>
      <c r="G12" s="60">
        <v>12</v>
      </c>
      <c r="H12" s="60">
        <v>50</v>
      </c>
      <c r="I12" s="66">
        <v>0</v>
      </c>
      <c r="J12" s="65">
        <v>109.14876626763174</v>
      </c>
      <c r="K12" s="65">
        <v>79.536032792237307</v>
      </c>
      <c r="L12" s="65">
        <v>60.148503608104278</v>
      </c>
      <c r="M12" s="65">
        <v>0</v>
      </c>
      <c r="N12" s="65">
        <v>157.74637131233513</v>
      </c>
      <c r="O12" s="65">
        <v>52.277695858355507</v>
      </c>
      <c r="P12" s="65">
        <v>88.088399799392278</v>
      </c>
      <c r="Q12" s="65">
        <v>386.04003650658018</v>
      </c>
      <c r="R12" s="65">
        <v>0</v>
      </c>
      <c r="S12" s="65">
        <v>8.1875892049319248</v>
      </c>
      <c r="T12" s="65">
        <v>42.584220594106938</v>
      </c>
      <c r="U12" s="65">
        <v>62.900932954274502</v>
      </c>
      <c r="V12" s="65">
        <v>28.486106012846601</v>
      </c>
      <c r="W12" s="65">
        <v>2.4152809268438631</v>
      </c>
      <c r="X12" s="65">
        <v>4.7980104373736436</v>
      </c>
      <c r="Y12" s="65">
        <v>8.2778967762593449</v>
      </c>
      <c r="Z12" s="65">
        <v>24.089026999387887</v>
      </c>
      <c r="AA12" s="65">
        <v>82.747237691780313</v>
      </c>
      <c r="AB12" s="65">
        <v>23.728377701467593</v>
      </c>
      <c r="AC12" s="65">
        <v>8.0339864136614292</v>
      </c>
      <c r="AD12" s="65">
        <v>3.0562770701691457</v>
      </c>
      <c r="AE12" s="65">
        <v>2.6027192206639032</v>
      </c>
      <c r="AF12" s="65">
        <f>SUM(J12:S12)</f>
        <v>941.1733953495683</v>
      </c>
      <c r="AG12" s="65">
        <f>SUM(T12:X12)</f>
        <v>141.18455092544554</v>
      </c>
      <c r="AH12" s="65">
        <f>SUM(Y12:AE12)</f>
        <v>152.53552187338965</v>
      </c>
      <c r="AI12" s="64">
        <f>SUM(AF12:AH12)</f>
        <v>1234.8934681484034</v>
      </c>
    </row>
    <row r="13" spans="1:35" x14ac:dyDescent="0.2">
      <c r="A13" s="59">
        <v>1</v>
      </c>
      <c r="B13" s="59">
        <v>2</v>
      </c>
      <c r="C13" s="59">
        <v>1</v>
      </c>
      <c r="D13" s="59">
        <v>3</v>
      </c>
      <c r="E13" s="59">
        <v>200</v>
      </c>
      <c r="F13" s="59">
        <v>80</v>
      </c>
      <c r="G13" s="59">
        <v>12</v>
      </c>
      <c r="H13" s="59">
        <v>50</v>
      </c>
      <c r="I13" s="63">
        <v>0</v>
      </c>
      <c r="J13" s="65">
        <v>122.3222880248445</v>
      </c>
      <c r="K13" s="65">
        <v>68.488425178106084</v>
      </c>
      <c r="L13" s="65">
        <v>42.770534186843207</v>
      </c>
      <c r="M13" s="65">
        <v>0</v>
      </c>
      <c r="N13" s="65">
        <v>136.28559038150382</v>
      </c>
      <c r="O13" s="65">
        <v>53.440397235617048</v>
      </c>
      <c r="P13" s="65">
        <v>84.677061374830956</v>
      </c>
      <c r="Q13" s="65">
        <v>278.5062350453299</v>
      </c>
      <c r="R13" s="65">
        <v>0</v>
      </c>
      <c r="S13" s="65">
        <v>6.4796244318775358</v>
      </c>
      <c r="T13" s="65">
        <v>42.630171236309714</v>
      </c>
      <c r="U13" s="65">
        <v>62.338923399609875</v>
      </c>
      <c r="V13" s="65">
        <v>29.003783102143764</v>
      </c>
      <c r="W13" s="65">
        <v>3.2041604212952959</v>
      </c>
      <c r="X13" s="65">
        <v>5.7263413182016345</v>
      </c>
      <c r="Y13" s="65">
        <v>6.7465022826821697</v>
      </c>
      <c r="Z13" s="65">
        <v>21.084658453692221</v>
      </c>
      <c r="AA13" s="65">
        <v>72.137570451622906</v>
      </c>
      <c r="AB13" s="65">
        <v>28.334919013960139</v>
      </c>
      <c r="AC13" s="65">
        <v>7.6112848583176689</v>
      </c>
      <c r="AD13" s="65">
        <v>2.9637765917776764</v>
      </c>
      <c r="AE13" s="65">
        <v>2.7778682602159108</v>
      </c>
      <c r="AF13" s="65">
        <f>SUM(J13:S13)</f>
        <v>792.97015585895292</v>
      </c>
      <c r="AG13" s="65">
        <f>SUM(T13:X13)</f>
        <v>142.90337947756026</v>
      </c>
      <c r="AH13" s="65">
        <f>SUM(Y13:AE13)</f>
        <v>141.65657991226868</v>
      </c>
      <c r="AI13" s="64">
        <f>SUM(AF13:AH13)</f>
        <v>1077.5301152487818</v>
      </c>
    </row>
    <row r="14" spans="1:35" x14ac:dyDescent="0.2">
      <c r="A14" s="59">
        <v>2</v>
      </c>
      <c r="B14" s="60">
        <v>7</v>
      </c>
      <c r="C14" s="60">
        <v>1</v>
      </c>
      <c r="D14" s="60">
        <v>3</v>
      </c>
      <c r="E14" s="60">
        <v>100</v>
      </c>
      <c r="F14" s="60">
        <v>0</v>
      </c>
      <c r="G14" s="60">
        <v>12</v>
      </c>
      <c r="H14" s="60">
        <v>100</v>
      </c>
      <c r="I14" s="66">
        <v>0</v>
      </c>
      <c r="J14" s="65">
        <v>96.536185233563458</v>
      </c>
      <c r="K14" s="65">
        <v>32.399841388318713</v>
      </c>
      <c r="L14" s="65">
        <v>16.472538408907134</v>
      </c>
      <c r="M14" s="65">
        <v>8.0675654661939404</v>
      </c>
      <c r="N14" s="65">
        <v>77.334997200970335</v>
      </c>
      <c r="O14" s="65">
        <v>24.713337657801507</v>
      </c>
      <c r="P14" s="65">
        <v>28.588643281273391</v>
      </c>
      <c r="Q14" s="65">
        <v>96.431939523975856</v>
      </c>
      <c r="R14" s="65">
        <v>5.518201733942389</v>
      </c>
      <c r="S14" s="65">
        <v>0.81347507437776678</v>
      </c>
      <c r="T14" s="65">
        <v>10.283785293378388</v>
      </c>
      <c r="U14" s="65">
        <v>12.402295640517217</v>
      </c>
      <c r="V14" s="65">
        <v>6.7432764543245733</v>
      </c>
      <c r="W14" s="65">
        <v>0.22671762636452997</v>
      </c>
      <c r="X14" s="65">
        <v>1.6082825138015149</v>
      </c>
      <c r="Y14" s="65">
        <v>2.2744362862685383</v>
      </c>
      <c r="Z14" s="65">
        <v>3.9133076251455186</v>
      </c>
      <c r="AA14" s="65">
        <v>21.418787201977601</v>
      </c>
      <c r="AB14" s="65">
        <v>7.2911430832782171</v>
      </c>
      <c r="AC14" s="65">
        <v>1.9462203541853529</v>
      </c>
      <c r="AD14" s="65">
        <v>0.90348031955945851</v>
      </c>
      <c r="AE14" s="65">
        <v>0</v>
      </c>
      <c r="AF14" s="65">
        <f>SUM(J14:S14)</f>
        <v>386.87672496932447</v>
      </c>
      <c r="AG14" s="65">
        <f>SUM(T14:X14)</f>
        <v>31.264357528386221</v>
      </c>
      <c r="AH14" s="65">
        <f>SUM(Y14:AE14)</f>
        <v>37.747374870414681</v>
      </c>
      <c r="AI14" s="64">
        <f>SUM(AF14:AH14)</f>
        <v>455.88845736812533</v>
      </c>
    </row>
    <row r="15" spans="1:35" x14ac:dyDescent="0.2">
      <c r="A15" s="59">
        <v>2</v>
      </c>
      <c r="B15" s="59">
        <v>7</v>
      </c>
      <c r="C15" s="59">
        <v>1</v>
      </c>
      <c r="D15" s="59">
        <v>3</v>
      </c>
      <c r="E15" s="59">
        <v>100</v>
      </c>
      <c r="F15" s="59">
        <v>0</v>
      </c>
      <c r="G15" s="59">
        <v>12</v>
      </c>
      <c r="H15" s="59">
        <v>100</v>
      </c>
      <c r="I15" s="63">
        <v>0</v>
      </c>
      <c r="J15" s="65">
        <v>80.219241773962807</v>
      </c>
      <c r="K15" s="65">
        <v>31.423757541829939</v>
      </c>
      <c r="L15" s="65">
        <v>15.816212601853579</v>
      </c>
      <c r="M15" s="65">
        <v>7.5191111525782155</v>
      </c>
      <c r="N15" s="65">
        <v>72.568716178391483</v>
      </c>
      <c r="O15" s="65">
        <v>25.260965021705506</v>
      </c>
      <c r="P15" s="65">
        <v>33.52589691133177</v>
      </c>
      <c r="Q15" s="65">
        <v>97.078613841624673</v>
      </c>
      <c r="R15" s="65">
        <v>5.684895590565862</v>
      </c>
      <c r="S15" s="65">
        <v>0.81884478629997837</v>
      </c>
      <c r="T15" s="65">
        <v>10.788505040913787</v>
      </c>
      <c r="U15" s="65">
        <v>13.06518278548887</v>
      </c>
      <c r="V15" s="65">
        <v>7.397883095484123</v>
      </c>
      <c r="W15" s="65">
        <v>0.494715194785038</v>
      </c>
      <c r="X15" s="65">
        <v>1.7054869046090642</v>
      </c>
      <c r="Y15" s="65">
        <v>2.0937454370997686</v>
      </c>
      <c r="Z15" s="65">
        <v>3.8547972448583621</v>
      </c>
      <c r="AA15" s="65">
        <v>20.718441338783297</v>
      </c>
      <c r="AB15" s="65">
        <v>8.5900816410612233</v>
      </c>
      <c r="AC15" s="65">
        <v>2.1986139212782376</v>
      </c>
      <c r="AD15" s="65">
        <v>0.9738272042719176</v>
      </c>
      <c r="AE15" s="65">
        <v>0</v>
      </c>
      <c r="AF15" s="65">
        <f>SUM(J15:S15)</f>
        <v>369.91625540014388</v>
      </c>
      <c r="AG15" s="65">
        <f>SUM(T15:X15)</f>
        <v>33.451773021280879</v>
      </c>
      <c r="AH15" s="65">
        <f>SUM(Y15:AE15)</f>
        <v>38.429506787352807</v>
      </c>
      <c r="AI15" s="64">
        <f>SUM(AF15:AH15)</f>
        <v>441.79753520877756</v>
      </c>
    </row>
    <row r="16" spans="1:35" x14ac:dyDescent="0.2">
      <c r="A16" s="59">
        <v>3</v>
      </c>
      <c r="B16" s="60">
        <v>2</v>
      </c>
      <c r="C16" s="60">
        <v>2</v>
      </c>
      <c r="D16" s="60">
        <v>3</v>
      </c>
      <c r="E16" s="60">
        <v>100</v>
      </c>
      <c r="F16" s="60">
        <v>80</v>
      </c>
      <c r="G16" s="60">
        <v>2</v>
      </c>
      <c r="H16" s="60">
        <v>100</v>
      </c>
      <c r="I16" s="66">
        <v>0</v>
      </c>
      <c r="J16" s="65">
        <v>63.73496818696092</v>
      </c>
      <c r="K16" s="65">
        <v>56.075792452424508</v>
      </c>
      <c r="L16" s="65">
        <v>30.613039305620337</v>
      </c>
      <c r="M16" s="65">
        <v>53.113248793333646</v>
      </c>
      <c r="N16" s="65">
        <v>79.135932337631147</v>
      </c>
      <c r="O16" s="65">
        <v>32.192634414108404</v>
      </c>
      <c r="P16" s="65">
        <v>52.068721851569961</v>
      </c>
      <c r="Q16" s="65">
        <v>169.78625533514222</v>
      </c>
      <c r="R16" s="65">
        <v>4.8708165959552918</v>
      </c>
      <c r="S16" s="65">
        <v>5.8424829568837096</v>
      </c>
      <c r="T16" s="65">
        <v>20.322013437807794</v>
      </c>
      <c r="U16" s="65">
        <v>30.959568929045194</v>
      </c>
      <c r="V16" s="65">
        <v>14.097925048205674</v>
      </c>
      <c r="W16" s="65">
        <v>0</v>
      </c>
      <c r="X16" s="65">
        <v>3.2413064280246426</v>
      </c>
      <c r="Y16" s="65">
        <v>5.960328780397373</v>
      </c>
      <c r="Z16" s="65">
        <v>17.034759133544267</v>
      </c>
      <c r="AA16" s="65">
        <v>56.908790066647597</v>
      </c>
      <c r="AB16" s="65">
        <v>15.764596272527209</v>
      </c>
      <c r="AC16" s="65">
        <v>8.0320870057272629</v>
      </c>
      <c r="AD16" s="65">
        <v>2.0653669693777656</v>
      </c>
      <c r="AE16" s="65">
        <v>2.4307033960725208</v>
      </c>
      <c r="AF16" s="65">
        <f>SUM(J16:S16)</f>
        <v>547.43389222963003</v>
      </c>
      <c r="AG16" s="65">
        <f>SUM(T16:X16)</f>
        <v>68.620813843083312</v>
      </c>
      <c r="AH16" s="65">
        <f>SUM(Y16:AE16)</f>
        <v>108.196631624294</v>
      </c>
      <c r="AI16" s="64">
        <f>SUM(AF16:AH16)</f>
        <v>724.25133769700733</v>
      </c>
    </row>
    <row r="17" spans="1:35" x14ac:dyDescent="0.2">
      <c r="A17" s="59">
        <v>3</v>
      </c>
      <c r="B17" s="59">
        <v>2</v>
      </c>
      <c r="C17" s="59">
        <v>2</v>
      </c>
      <c r="D17" s="59">
        <v>3</v>
      </c>
      <c r="E17" s="59">
        <v>100</v>
      </c>
      <c r="F17" s="59">
        <v>80</v>
      </c>
      <c r="G17" s="59">
        <v>2</v>
      </c>
      <c r="H17" s="59">
        <v>100</v>
      </c>
      <c r="I17" s="63">
        <v>0</v>
      </c>
      <c r="J17" s="65">
        <v>74.322926842534272</v>
      </c>
      <c r="K17" s="65">
        <v>54.764413369214928</v>
      </c>
      <c r="L17" s="65">
        <v>29.852567012497975</v>
      </c>
      <c r="M17" s="65">
        <v>54.911591517597451</v>
      </c>
      <c r="N17" s="65">
        <v>67.986487490184089</v>
      </c>
      <c r="O17" s="65">
        <v>31.362794814901587</v>
      </c>
      <c r="P17" s="65">
        <v>41.815478868619479</v>
      </c>
      <c r="Q17" s="65">
        <v>196.6565089839965</v>
      </c>
      <c r="R17" s="65">
        <v>4.1443067016868183</v>
      </c>
      <c r="S17" s="65">
        <v>4.4697626369240053</v>
      </c>
      <c r="T17" s="65">
        <v>18.944401125074503</v>
      </c>
      <c r="U17" s="65">
        <v>29.888111313455482</v>
      </c>
      <c r="V17" s="65">
        <v>13.916794462805173</v>
      </c>
      <c r="W17" s="65">
        <v>0</v>
      </c>
      <c r="X17" s="65">
        <v>2.9640462162009236</v>
      </c>
      <c r="Y17" s="65">
        <v>4.8919664354402421</v>
      </c>
      <c r="Z17" s="65">
        <v>16.443478335986001</v>
      </c>
      <c r="AA17" s="65">
        <v>50.885481989419887</v>
      </c>
      <c r="AB17" s="65">
        <v>15.167439736695297</v>
      </c>
      <c r="AC17" s="65">
        <v>7.3070837999254517</v>
      </c>
      <c r="AD17" s="65">
        <v>2.4198860240282629</v>
      </c>
      <c r="AE17" s="65">
        <v>2.429690971713276</v>
      </c>
      <c r="AF17" s="65">
        <f>SUM(J17:S17)</f>
        <v>560.28683823815709</v>
      </c>
      <c r="AG17" s="65">
        <f>SUM(T17:X17)</f>
        <v>65.713353117536087</v>
      </c>
      <c r="AH17" s="65">
        <f>SUM(Y17:AE17)</f>
        <v>99.545027293208406</v>
      </c>
      <c r="AI17" s="64">
        <f>SUM(AF17:AH17)</f>
        <v>725.5452186489016</v>
      </c>
    </row>
    <row r="18" spans="1:35" x14ac:dyDescent="0.2">
      <c r="A18" s="59">
        <v>4</v>
      </c>
      <c r="B18" s="60">
        <v>7</v>
      </c>
      <c r="C18" s="60">
        <v>2</v>
      </c>
      <c r="D18" s="60">
        <v>3</v>
      </c>
      <c r="E18" s="60">
        <v>200</v>
      </c>
      <c r="F18" s="60">
        <v>0</v>
      </c>
      <c r="G18" s="60">
        <v>2</v>
      </c>
      <c r="H18" s="60">
        <v>50</v>
      </c>
      <c r="I18" s="66">
        <v>0</v>
      </c>
      <c r="J18" s="65">
        <v>449.24167805460178</v>
      </c>
      <c r="K18" s="65">
        <v>125.53426921115779</v>
      </c>
      <c r="L18" s="65">
        <v>14.107328355045833</v>
      </c>
      <c r="M18" s="65">
        <v>79.471096061282921</v>
      </c>
      <c r="N18" s="65">
        <v>247.04321064905082</v>
      </c>
      <c r="O18" s="65">
        <v>77.838372952214442</v>
      </c>
      <c r="P18" s="65">
        <v>108.66552160884558</v>
      </c>
      <c r="Q18" s="65">
        <v>218.01881741232864</v>
      </c>
      <c r="R18" s="65">
        <v>28.025600239811226</v>
      </c>
      <c r="S18" s="65">
        <v>3.2247383905724578</v>
      </c>
      <c r="T18" s="65">
        <v>30.761347135650222</v>
      </c>
      <c r="U18" s="65">
        <v>43.587406971740876</v>
      </c>
      <c r="V18" s="65">
        <v>19.918871448044229</v>
      </c>
      <c r="W18" s="65">
        <v>3.1419060838434878</v>
      </c>
      <c r="X18" s="65">
        <v>3.1417930283994857</v>
      </c>
      <c r="Y18" s="65">
        <v>13.731909681398554</v>
      </c>
      <c r="Z18" s="65">
        <v>7.5785565074739933</v>
      </c>
      <c r="AA18" s="65">
        <v>46.656261923476663</v>
      </c>
      <c r="AB18" s="65">
        <v>17.2088250071691</v>
      </c>
      <c r="AC18" s="65">
        <v>3.1057776605900442</v>
      </c>
      <c r="AD18" s="65">
        <v>1.7913969728509855</v>
      </c>
      <c r="AE18" s="65">
        <v>0</v>
      </c>
      <c r="AF18" s="65">
        <f>SUM(J18:S18)</f>
        <v>1351.1706329349113</v>
      </c>
      <c r="AG18" s="65">
        <f>SUM(T18:X18)</f>
        <v>100.55132466767832</v>
      </c>
      <c r="AH18" s="65">
        <f>SUM(Y18:AE18)</f>
        <v>90.072727752959352</v>
      </c>
      <c r="AI18" s="64">
        <f>SUM(AF18:AH18)</f>
        <v>1541.7946853555488</v>
      </c>
    </row>
    <row r="19" spans="1:35" x14ac:dyDescent="0.2">
      <c r="A19" s="59">
        <v>4</v>
      </c>
      <c r="B19" s="59">
        <v>7</v>
      </c>
      <c r="C19" s="59">
        <v>2</v>
      </c>
      <c r="D19" s="59">
        <v>3</v>
      </c>
      <c r="E19" s="59">
        <v>200</v>
      </c>
      <c r="F19" s="59">
        <v>0</v>
      </c>
      <c r="G19" s="59">
        <v>2</v>
      </c>
      <c r="H19" s="59">
        <v>50</v>
      </c>
      <c r="I19" s="63">
        <v>0</v>
      </c>
      <c r="J19" s="65">
        <v>447.22457957754943</v>
      </c>
      <c r="K19" s="65">
        <v>124.03046584569243</v>
      </c>
      <c r="L19" s="65">
        <v>15.903977639049202</v>
      </c>
      <c r="M19" s="65">
        <v>82.161879823111761</v>
      </c>
      <c r="N19" s="65">
        <v>253.14199460753798</v>
      </c>
      <c r="O19" s="65">
        <v>76.340881432584155</v>
      </c>
      <c r="P19" s="65">
        <v>99.255545592612989</v>
      </c>
      <c r="Q19" s="65">
        <v>219.61322851029644</v>
      </c>
      <c r="R19" s="65">
        <v>26.281424984467538</v>
      </c>
      <c r="S19" s="65">
        <v>2.6552004473746074</v>
      </c>
      <c r="T19" s="65">
        <v>30.38733603254574</v>
      </c>
      <c r="U19" s="65">
        <v>43.204219092744218</v>
      </c>
      <c r="V19" s="65">
        <v>19.335069632288473</v>
      </c>
      <c r="W19" s="65">
        <v>3.0303799509470895</v>
      </c>
      <c r="X19" s="65">
        <v>3.0474253380515894</v>
      </c>
      <c r="Y19" s="65">
        <v>13.565943455697226</v>
      </c>
      <c r="Z19" s="65">
        <v>7.6088909201387667</v>
      </c>
      <c r="AA19" s="65">
        <v>46.917332704188183</v>
      </c>
      <c r="AB19" s="65">
        <v>17.477443062548375</v>
      </c>
      <c r="AC19" s="65">
        <v>3.0216235724874894</v>
      </c>
      <c r="AD19" s="65">
        <v>1.8038873755378209</v>
      </c>
      <c r="AE19" s="65">
        <v>0</v>
      </c>
      <c r="AF19" s="65">
        <f>SUM(J19:S19)</f>
        <v>1346.6091784602768</v>
      </c>
      <c r="AG19" s="65">
        <f>SUM(T19:X19)</f>
        <v>99.004430046577113</v>
      </c>
      <c r="AH19" s="65">
        <f>SUM(Y19:AE19)</f>
        <v>90.395121090597868</v>
      </c>
      <c r="AI19" s="64">
        <f>SUM(AF19:AH19)</f>
        <v>1536.0087295974517</v>
      </c>
    </row>
    <row r="20" spans="1:35" x14ac:dyDescent="0.2">
      <c r="A20" s="59">
        <v>5</v>
      </c>
      <c r="B20" s="60">
        <v>2</v>
      </c>
      <c r="C20" s="60">
        <v>1</v>
      </c>
      <c r="D20" s="60">
        <v>7</v>
      </c>
      <c r="E20" s="60">
        <v>200</v>
      </c>
      <c r="F20" s="60">
        <v>0</v>
      </c>
      <c r="G20" s="60">
        <v>2</v>
      </c>
      <c r="H20" s="60">
        <v>100</v>
      </c>
      <c r="I20" s="66">
        <v>0</v>
      </c>
      <c r="J20" s="65">
        <v>281.16087423026676</v>
      </c>
      <c r="K20" s="65">
        <v>90.160687628288855</v>
      </c>
      <c r="L20" s="65">
        <v>38.846543198357899</v>
      </c>
      <c r="M20" s="65">
        <v>31.306190520619513</v>
      </c>
      <c r="N20" s="65">
        <v>286.91754525097963</v>
      </c>
      <c r="O20" s="65">
        <v>94.452809241055832</v>
      </c>
      <c r="P20" s="65">
        <v>116.8068584401976</v>
      </c>
      <c r="Q20" s="65">
        <v>300.23258569931636</v>
      </c>
      <c r="R20" s="65">
        <v>41.779796308380732</v>
      </c>
      <c r="S20" s="65">
        <v>5.8164864668746832</v>
      </c>
      <c r="T20" s="65">
        <v>56.936911777026843</v>
      </c>
      <c r="U20" s="65">
        <v>90.550241572876814</v>
      </c>
      <c r="V20" s="65">
        <v>33.891906610439307</v>
      </c>
      <c r="W20" s="65">
        <v>4.7143275647990066</v>
      </c>
      <c r="X20" s="65">
        <v>5.5751051161894987</v>
      </c>
      <c r="Y20" s="65">
        <v>13.290046619803508</v>
      </c>
      <c r="Z20" s="65">
        <v>20.720623544819556</v>
      </c>
      <c r="AA20" s="65">
        <v>65.769908817885138</v>
      </c>
      <c r="AB20" s="65">
        <v>28.932632571856065</v>
      </c>
      <c r="AC20" s="65">
        <v>7.3446919129763657</v>
      </c>
      <c r="AD20" s="65">
        <v>3.1022897937047618</v>
      </c>
      <c r="AE20" s="65">
        <v>1.329356869799865</v>
      </c>
      <c r="AF20" s="65">
        <f>SUM(J20:S20)</f>
        <v>1287.4803769843379</v>
      </c>
      <c r="AG20" s="65">
        <f>SUM(T20:X20)</f>
        <v>191.66849264133145</v>
      </c>
      <c r="AH20" s="65">
        <f>SUM(Y20:AE20)</f>
        <v>140.48955013084526</v>
      </c>
      <c r="AI20" s="64">
        <f>SUM(AF20:AH20)</f>
        <v>1619.6384197565144</v>
      </c>
    </row>
    <row r="21" spans="1:35" x14ac:dyDescent="0.2">
      <c r="A21" s="59">
        <v>5</v>
      </c>
      <c r="B21" s="59">
        <v>2</v>
      </c>
      <c r="C21" s="59">
        <v>1</v>
      </c>
      <c r="D21" s="59">
        <v>7</v>
      </c>
      <c r="E21" s="59">
        <v>200</v>
      </c>
      <c r="F21" s="59">
        <v>0</v>
      </c>
      <c r="G21" s="59">
        <v>2</v>
      </c>
      <c r="H21" s="59">
        <v>100</v>
      </c>
      <c r="I21" s="63">
        <v>0</v>
      </c>
      <c r="J21" s="65">
        <v>297.97277943646196</v>
      </c>
      <c r="K21" s="65">
        <v>86.448008023885052</v>
      </c>
      <c r="L21" s="65">
        <v>42.515371337936166</v>
      </c>
      <c r="M21" s="65">
        <v>38.661573987684271</v>
      </c>
      <c r="N21" s="65">
        <v>298.52092274678108</v>
      </c>
      <c r="O21" s="65">
        <v>99.198829898707643</v>
      </c>
      <c r="P21" s="65">
        <v>125.81838481113716</v>
      </c>
      <c r="Q21" s="65">
        <v>285.76081532857643</v>
      </c>
      <c r="R21" s="65">
        <v>42.941642584133497</v>
      </c>
      <c r="S21" s="65">
        <v>3.9735142587620649</v>
      </c>
      <c r="T21" s="65">
        <v>56.857737313933029</v>
      </c>
      <c r="U21" s="65">
        <v>91.787122629653425</v>
      </c>
      <c r="V21" s="65">
        <v>33.678407853213059</v>
      </c>
      <c r="W21" s="65">
        <v>4.7258711004190586</v>
      </c>
      <c r="X21" s="65">
        <v>5.5389483566568236</v>
      </c>
      <c r="Y21" s="65">
        <v>12.721222440082602</v>
      </c>
      <c r="Z21" s="65">
        <v>21.195103317811409</v>
      </c>
      <c r="AA21" s="65">
        <v>68.274679344703074</v>
      </c>
      <c r="AB21" s="65">
        <v>32.021413160148747</v>
      </c>
      <c r="AC21" s="65">
        <v>8.2776355311737344</v>
      </c>
      <c r="AD21" s="65">
        <v>3.0486300869819147</v>
      </c>
      <c r="AE21" s="65">
        <v>1.2141668540589161</v>
      </c>
      <c r="AF21" s="65">
        <f>SUM(J21:S21)</f>
        <v>1321.8118424140653</v>
      </c>
      <c r="AG21" s="65">
        <f>SUM(T21:X21)</f>
        <v>192.58808725387539</v>
      </c>
      <c r="AH21" s="65">
        <f>SUM(Y21:AE21)</f>
        <v>146.75285073496039</v>
      </c>
      <c r="AI21" s="64">
        <f>SUM(AF21:AH21)</f>
        <v>1661.152780402901</v>
      </c>
    </row>
    <row r="22" spans="1:35" x14ac:dyDescent="0.2">
      <c r="A22" s="59">
        <v>6</v>
      </c>
      <c r="B22" s="60">
        <v>7</v>
      </c>
      <c r="C22" s="60">
        <v>1</v>
      </c>
      <c r="D22" s="60">
        <v>7</v>
      </c>
      <c r="E22" s="60">
        <v>100</v>
      </c>
      <c r="F22" s="60">
        <v>80</v>
      </c>
      <c r="G22" s="60">
        <v>2</v>
      </c>
      <c r="H22" s="60">
        <v>50</v>
      </c>
      <c r="I22" s="66">
        <v>0</v>
      </c>
      <c r="J22" s="65">
        <v>211.08893206066185</v>
      </c>
      <c r="K22" s="65">
        <v>62.980602621860321</v>
      </c>
      <c r="L22" s="65">
        <v>27.034439249871234</v>
      </c>
      <c r="M22" s="65">
        <v>50.747430867322649</v>
      </c>
      <c r="N22" s="65">
        <v>219.10841304618131</v>
      </c>
      <c r="O22" s="65">
        <v>57.277062541270922</v>
      </c>
      <c r="P22" s="65">
        <v>53.75082479518386</v>
      </c>
      <c r="Q22" s="65">
        <v>221.89838004917095</v>
      </c>
      <c r="R22" s="65">
        <v>35.008543940444753</v>
      </c>
      <c r="S22" s="65">
        <v>4.3845929848397027</v>
      </c>
      <c r="T22" s="65">
        <v>27.739446439002396</v>
      </c>
      <c r="U22" s="65">
        <v>38.381770015947694</v>
      </c>
      <c r="V22" s="65">
        <v>17.859765419600091</v>
      </c>
      <c r="W22" s="65">
        <v>3.0270666397082664</v>
      </c>
      <c r="X22" s="65">
        <v>3.1240060010601809</v>
      </c>
      <c r="Y22" s="65">
        <v>4.8675472438535365</v>
      </c>
      <c r="Z22" s="65">
        <v>10.059625328106119</v>
      </c>
      <c r="AA22" s="65">
        <v>35.347100071764785</v>
      </c>
      <c r="AB22" s="65">
        <v>15.711284476260136</v>
      </c>
      <c r="AC22" s="65">
        <v>-6.8199306586073663E-2</v>
      </c>
      <c r="AD22" s="65">
        <v>-6.8199306586073663E-2</v>
      </c>
      <c r="AE22" s="65">
        <v>1.7071864497094991</v>
      </c>
      <c r="AF22" s="65">
        <f>SUM(J22:S22)</f>
        <v>943.27922215680758</v>
      </c>
      <c r="AG22" s="65">
        <f>SUM(T22:X22)</f>
        <v>90.132054515318629</v>
      </c>
      <c r="AH22" s="65">
        <f>SUM(Y22:AE22)</f>
        <v>67.55634495652194</v>
      </c>
      <c r="AI22" s="64">
        <f>SUM(AF22:AH22)</f>
        <v>1100.9676216286482</v>
      </c>
    </row>
    <row r="23" spans="1:35" x14ac:dyDescent="0.2">
      <c r="A23" s="59">
        <v>6</v>
      </c>
      <c r="B23" s="59">
        <v>7</v>
      </c>
      <c r="C23" s="59">
        <v>1</v>
      </c>
      <c r="D23" s="59">
        <v>7</v>
      </c>
      <c r="E23" s="59">
        <v>100</v>
      </c>
      <c r="F23" s="59">
        <v>80</v>
      </c>
      <c r="G23" s="59">
        <v>2</v>
      </c>
      <c r="H23" s="59">
        <v>50</v>
      </c>
      <c r="I23" s="63">
        <v>0</v>
      </c>
      <c r="J23" s="65">
        <v>208.64560658598725</v>
      </c>
      <c r="K23" s="65">
        <v>64.638885559299823</v>
      </c>
      <c r="L23" s="65">
        <v>26.931444651634987</v>
      </c>
      <c r="M23" s="65">
        <v>49.584081248104397</v>
      </c>
      <c r="N23" s="65">
        <v>220.86514670252308</v>
      </c>
      <c r="O23" s="65">
        <v>57.900378898582588</v>
      </c>
      <c r="P23" s="65">
        <v>58.724550984168786</v>
      </c>
      <c r="Q23" s="65">
        <v>226.95024276157955</v>
      </c>
      <c r="R23" s="65">
        <v>35.541521613466251</v>
      </c>
      <c r="S23" s="65">
        <v>4.9763656994627175</v>
      </c>
      <c r="T23" s="65">
        <v>27.599146322440653</v>
      </c>
      <c r="U23" s="65">
        <v>38.472792462934059</v>
      </c>
      <c r="V23" s="65">
        <v>17.368568538730798</v>
      </c>
      <c r="W23" s="65">
        <v>3.2947060312030052</v>
      </c>
      <c r="X23" s="65">
        <v>3.1318818394341577</v>
      </c>
      <c r="Y23" s="65">
        <v>5.035984488592903</v>
      </c>
      <c r="Z23" s="65">
        <v>9.8246213187278393</v>
      </c>
      <c r="AA23" s="65">
        <v>40.108339071291589</v>
      </c>
      <c r="AB23" s="65">
        <v>15.725459907585615</v>
      </c>
      <c r="AC23" s="65">
        <v>-6.8199306586073663E-2</v>
      </c>
      <c r="AD23" s="65">
        <v>-6.8199306586073663E-2</v>
      </c>
      <c r="AE23" s="65">
        <v>1.6800323580175167</v>
      </c>
      <c r="AF23" s="65">
        <f>SUM(J23:S23)</f>
        <v>954.75822470480944</v>
      </c>
      <c r="AG23" s="65">
        <f>SUM(T23:X23)</f>
        <v>89.867095194742674</v>
      </c>
      <c r="AH23" s="65">
        <f>SUM(Y23:AE23)</f>
        <v>72.23803853104333</v>
      </c>
      <c r="AI23" s="64">
        <f>SUM(AF23:AH23)</f>
        <v>1116.8633584305953</v>
      </c>
    </row>
    <row r="24" spans="1:35" x14ac:dyDescent="0.2">
      <c r="A24" s="59">
        <v>7</v>
      </c>
      <c r="B24" s="60">
        <v>2</v>
      </c>
      <c r="C24" s="60">
        <v>2</v>
      </c>
      <c r="D24" s="60">
        <v>7</v>
      </c>
      <c r="E24" s="60">
        <v>100</v>
      </c>
      <c r="F24" s="60">
        <v>0</v>
      </c>
      <c r="G24" s="60">
        <v>12</v>
      </c>
      <c r="H24" s="60">
        <v>50</v>
      </c>
      <c r="I24" s="66">
        <v>0</v>
      </c>
      <c r="J24" s="65">
        <v>194.09788440007463</v>
      </c>
      <c r="K24" s="65">
        <v>43.037635286434039</v>
      </c>
      <c r="L24" s="65">
        <v>29.223607482739315</v>
      </c>
      <c r="M24" s="65">
        <v>31.640802855010264</v>
      </c>
      <c r="N24" s="65">
        <v>208.59790772532185</v>
      </c>
      <c r="O24" s="65">
        <v>64.586597475175893</v>
      </c>
      <c r="P24" s="65">
        <v>85.962589192156088</v>
      </c>
      <c r="Q24" s="65">
        <v>278.79044833092161</v>
      </c>
      <c r="R24" s="65">
        <v>35.433514729188033</v>
      </c>
      <c r="S24" s="65">
        <v>3.0861240113199329</v>
      </c>
      <c r="T24" s="65">
        <v>40.428659200714947</v>
      </c>
      <c r="U24" s="65">
        <v>72.983501829251267</v>
      </c>
      <c r="V24" s="65">
        <v>27.262260172591954</v>
      </c>
      <c r="W24" s="65">
        <v>4.0389502172900826</v>
      </c>
      <c r="X24" s="65">
        <v>5.9701778951084874</v>
      </c>
      <c r="Y24" s="65">
        <v>10.234122410880039</v>
      </c>
      <c r="Z24" s="65">
        <v>19.669965075669381</v>
      </c>
      <c r="AA24" s="65">
        <v>52.364316459401728</v>
      </c>
      <c r="AB24" s="65">
        <v>24.234213893075147</v>
      </c>
      <c r="AC24" s="65">
        <v>6.5902293965499252</v>
      </c>
      <c r="AD24" s="65">
        <v>2.2511850503744184</v>
      </c>
      <c r="AE24" s="65">
        <v>1.1688666516752866</v>
      </c>
      <c r="AF24" s="65">
        <f>SUM(J24:S24)</f>
        <v>974.45711148834164</v>
      </c>
      <c r="AG24" s="65">
        <f>SUM(T24:X24)</f>
        <v>150.68354931495674</v>
      </c>
      <c r="AH24" s="65">
        <f>SUM(Y24:AE24)</f>
        <v>116.51289893762593</v>
      </c>
      <c r="AI24" s="64">
        <f>SUM(AF24:AH24)</f>
        <v>1241.6535597409245</v>
      </c>
    </row>
    <row r="25" spans="1:35" x14ac:dyDescent="0.2">
      <c r="A25" s="59">
        <v>7</v>
      </c>
      <c r="B25" s="59">
        <v>2</v>
      </c>
      <c r="C25" s="59">
        <v>2</v>
      </c>
      <c r="D25" s="59">
        <v>7</v>
      </c>
      <c r="E25" s="59">
        <v>100</v>
      </c>
      <c r="F25" s="59">
        <v>0</v>
      </c>
      <c r="G25" s="59">
        <v>12</v>
      </c>
      <c r="H25" s="59">
        <v>50</v>
      </c>
      <c r="I25" s="63">
        <v>0</v>
      </c>
      <c r="J25" s="65">
        <v>184.87694765814516</v>
      </c>
      <c r="K25" s="65">
        <v>40.45319789139765</v>
      </c>
      <c r="L25" s="65">
        <v>25.701378522112332</v>
      </c>
      <c r="M25" s="65">
        <v>38.796872084344088</v>
      </c>
      <c r="N25" s="65">
        <v>212.46686648628472</v>
      </c>
      <c r="O25" s="65">
        <v>65.228687440746469</v>
      </c>
      <c r="P25" s="65">
        <v>80.071135422384103</v>
      </c>
      <c r="Q25" s="65">
        <v>275.8433648520533</v>
      </c>
      <c r="R25" s="65">
        <v>33.373933765265221</v>
      </c>
      <c r="S25" s="65">
        <v>2.4974602713881437</v>
      </c>
      <c r="T25" s="65">
        <v>38.532116625240874</v>
      </c>
      <c r="U25" s="65">
        <v>70.487139386153544</v>
      </c>
      <c r="V25" s="65">
        <v>26.104909654536822</v>
      </c>
      <c r="W25" s="65">
        <v>4.017366715815613</v>
      </c>
      <c r="X25" s="65">
        <v>5.6755075266401329</v>
      </c>
      <c r="Y25" s="65">
        <v>10.145224077511941</v>
      </c>
      <c r="Z25" s="65">
        <v>19.398482974388823</v>
      </c>
      <c r="AA25" s="65">
        <v>50.001848579141949</v>
      </c>
      <c r="AB25" s="65">
        <v>22.235308945821991</v>
      </c>
      <c r="AC25" s="65">
        <v>6.4418047704470069</v>
      </c>
      <c r="AD25" s="65">
        <v>2.1508273189962659</v>
      </c>
      <c r="AE25" s="65">
        <v>1.1224870699347875</v>
      </c>
      <c r="AF25" s="65">
        <f>SUM(J25:S25)</f>
        <v>959.30984439412123</v>
      </c>
      <c r="AG25" s="65">
        <f>SUM(T25:X25)</f>
        <v>144.81703990838699</v>
      </c>
      <c r="AH25" s="65">
        <f>SUM(Y25:AE25)</f>
        <v>111.49598373624276</v>
      </c>
      <c r="AI25" s="64">
        <f>SUM(AF25:AH25)</f>
        <v>1215.622868038751</v>
      </c>
    </row>
    <row r="26" spans="1:35" x14ac:dyDescent="0.2">
      <c r="A26" s="59">
        <v>8</v>
      </c>
      <c r="B26" s="60">
        <v>7</v>
      </c>
      <c r="C26" s="60">
        <v>2</v>
      </c>
      <c r="D26" s="60">
        <v>7</v>
      </c>
      <c r="E26" s="60">
        <v>200</v>
      </c>
      <c r="F26" s="60">
        <v>80</v>
      </c>
      <c r="G26" s="60">
        <v>12</v>
      </c>
      <c r="H26" s="60">
        <v>100</v>
      </c>
      <c r="I26" s="66">
        <v>0</v>
      </c>
      <c r="J26" s="65">
        <v>449.04101574794055</v>
      </c>
      <c r="K26" s="65">
        <v>125.93303316859469</v>
      </c>
      <c r="L26" s="65">
        <v>23.599912509372</v>
      </c>
      <c r="M26" s="65">
        <v>74.572328565485194</v>
      </c>
      <c r="N26" s="65">
        <v>363.59914524375381</v>
      </c>
      <c r="O26" s="65">
        <v>93.816097658482761</v>
      </c>
      <c r="P26" s="65">
        <v>108.5028685207301</v>
      </c>
      <c r="Q26" s="65">
        <v>312.05321755072754</v>
      </c>
      <c r="R26" s="65">
        <v>45.887500425642607</v>
      </c>
      <c r="S26" s="65">
        <v>7.167400921254508</v>
      </c>
      <c r="T26" s="65">
        <v>36.129823744027576</v>
      </c>
      <c r="U26" s="65">
        <v>54.476017384618032</v>
      </c>
      <c r="V26" s="65">
        <v>26.836404550075436</v>
      </c>
      <c r="W26" s="65">
        <v>4.3322732929298935</v>
      </c>
      <c r="X26" s="65">
        <v>4.8469701052382339</v>
      </c>
      <c r="Y26" s="65">
        <v>9.7389621374676203</v>
      </c>
      <c r="Z26" s="65">
        <v>17.782246914785095</v>
      </c>
      <c r="AA26" s="65">
        <v>62.106750470738938</v>
      </c>
      <c r="AB26" s="65">
        <v>27.001941386274321</v>
      </c>
      <c r="AC26" s="65">
        <v>5.5780967424155454</v>
      </c>
      <c r="AD26" s="65">
        <v>4.0280377689792601</v>
      </c>
      <c r="AE26" s="65">
        <v>2.1541468446062675</v>
      </c>
      <c r="AF26" s="65">
        <f>SUM(J26:S26)</f>
        <v>1604.1725203119838</v>
      </c>
      <c r="AG26" s="65">
        <f>SUM(T26:X26)</f>
        <v>126.62148907688916</v>
      </c>
      <c r="AH26" s="65">
        <f>SUM(Y26:AE26)</f>
        <v>128.39018226526704</v>
      </c>
      <c r="AI26" s="64">
        <f>SUM(AF26:AH26)</f>
        <v>1859.18419165414</v>
      </c>
    </row>
    <row r="27" spans="1:35" x14ac:dyDescent="0.2">
      <c r="A27" s="59">
        <v>8</v>
      </c>
      <c r="B27" s="59">
        <v>7</v>
      </c>
      <c r="C27" s="59">
        <v>2</v>
      </c>
      <c r="D27" s="59">
        <v>7</v>
      </c>
      <c r="E27" s="59">
        <v>200</v>
      </c>
      <c r="F27" s="59">
        <v>80</v>
      </c>
      <c r="G27" s="59">
        <v>12</v>
      </c>
      <c r="H27" s="59">
        <v>100</v>
      </c>
      <c r="I27" s="63">
        <v>0</v>
      </c>
      <c r="J27" s="65">
        <v>455.97015057401524</v>
      </c>
      <c r="K27" s="65">
        <v>113.21053079509947</v>
      </c>
      <c r="L27" s="65">
        <v>23.921856790244849</v>
      </c>
      <c r="M27" s="65">
        <v>78.627941914268106</v>
      </c>
      <c r="N27" s="65">
        <v>380.29578555149453</v>
      </c>
      <c r="O27" s="65">
        <v>102.12634458641223</v>
      </c>
      <c r="P27" s="65">
        <v>121.71567747196093</v>
      </c>
      <c r="Q27" s="65">
        <v>332.28961467315355</v>
      </c>
      <c r="R27" s="65">
        <v>46.638393298236196</v>
      </c>
      <c r="S27" s="65">
        <v>7.0561655876984144</v>
      </c>
      <c r="T27" s="65">
        <v>38.0281412208398</v>
      </c>
      <c r="U27" s="65">
        <v>54.847290087627137</v>
      </c>
      <c r="V27" s="65">
        <v>25.822360362080872</v>
      </c>
      <c r="W27" s="65">
        <v>5.7770788548620589</v>
      </c>
      <c r="X27" s="65">
        <v>5.4774173888709932</v>
      </c>
      <c r="Y27" s="65">
        <v>10.043415702959237</v>
      </c>
      <c r="Z27" s="65">
        <v>17.61886587709331</v>
      </c>
      <c r="AA27" s="65">
        <v>62.13945532763254</v>
      </c>
      <c r="AB27" s="65">
        <v>26.832330589977442</v>
      </c>
      <c r="AC27" s="65">
        <v>6.046486843171877</v>
      </c>
      <c r="AD27" s="65">
        <v>4.1919743042439768</v>
      </c>
      <c r="AE27" s="65">
        <v>2.1883150721269402</v>
      </c>
      <c r="AF27" s="65">
        <f>SUM(J27:S27)</f>
        <v>1661.8524612425838</v>
      </c>
      <c r="AG27" s="65">
        <f>SUM(T27:X27)</f>
        <v>129.95228791428087</v>
      </c>
      <c r="AH27" s="65">
        <f>SUM(Y27:AE27)</f>
        <v>129.06084371720533</v>
      </c>
      <c r="AI27" s="64">
        <f>SUM(AF27:AH27)</f>
        <v>1920.86559287407</v>
      </c>
    </row>
    <row r="28" spans="1:35" x14ac:dyDescent="0.2">
      <c r="A28" s="56" t="s">
        <v>308</v>
      </c>
      <c r="I28" s="63">
        <f>I3+I6+I9</f>
        <v>850.55714432312152</v>
      </c>
      <c r="J28" s="63">
        <f>J3+J6+J9</f>
        <v>272.97068534759796</v>
      </c>
      <c r="K28" s="63">
        <f>K3+K6+K9</f>
        <v>92.753190375484635</v>
      </c>
      <c r="L28" s="63">
        <f>L3+L6+L9</f>
        <v>77.07427795401297</v>
      </c>
      <c r="M28" s="63">
        <f>M3+M6+M9</f>
        <v>71.329417283489875</v>
      </c>
      <c r="N28" s="63">
        <f>N3+N6+N9</f>
        <v>787.67905755634342</v>
      </c>
      <c r="O28" s="63">
        <f>O3+O6+O9</f>
        <v>119.80201004607221</v>
      </c>
      <c r="P28" s="63">
        <f>P3+P6+P9</f>
        <v>95.973816176837488</v>
      </c>
      <c r="Q28" s="63">
        <f>Q3+Q6+Q9</f>
        <v>361.16182658882622</v>
      </c>
      <c r="R28" s="63">
        <f>R3+R6+R9</f>
        <v>58.201850470774687</v>
      </c>
      <c r="S28" s="63">
        <f>S3+S6+S9</f>
        <v>16.585280458602426</v>
      </c>
      <c r="T28" s="63">
        <f>T3+T6+T9</f>
        <v>73.70683572113461</v>
      </c>
      <c r="U28" s="63">
        <f>U3+U6+U9</f>
        <v>36.441338285810033</v>
      </c>
      <c r="V28" s="63">
        <f>V3+V6+V9</f>
        <v>15.605098165163236</v>
      </c>
      <c r="W28" s="63">
        <f>W3+W6+W9</f>
        <v>278.54839813608953</v>
      </c>
      <c r="X28" s="63">
        <f>X3+X6+X9</f>
        <v>157.40256317670219</v>
      </c>
      <c r="Y28" s="63">
        <f>Y3+Y6+Y9</f>
        <v>3.0407558248680666</v>
      </c>
      <c r="Z28" s="63">
        <f>Z3+Z6+Z9</f>
        <v>9.9537798311990677</v>
      </c>
      <c r="AA28" s="63">
        <f>AA3+AA6+AA9</f>
        <v>38.708970758839023</v>
      </c>
      <c r="AB28" s="63">
        <f>AB3+AB6+AB9</f>
        <v>9.5457916363991178</v>
      </c>
      <c r="AC28" s="63">
        <f>AC3+AC6+AC9</f>
        <v>3.770767714482385</v>
      </c>
      <c r="AD28" s="63">
        <f>AD3+AD6+AD9</f>
        <v>1.4102620929892993</v>
      </c>
      <c r="AE28" s="63">
        <f>AE3+AE6+AE9</f>
        <v>15.891303750343553</v>
      </c>
      <c r="AF28" s="63">
        <f>AF3+AF6+AF9</f>
        <v>1953.5314122580419</v>
      </c>
      <c r="AG28" s="63">
        <f>AG3+AG6+AG9</f>
        <v>561.70423348489953</v>
      </c>
      <c r="AH28" s="63">
        <f>AH3+AH6+AH9</f>
        <v>82.321631609120516</v>
      </c>
      <c r="AI28" s="63">
        <f>AI3+AI6+AI9</f>
        <v>3448.1144216751841</v>
      </c>
    </row>
    <row r="29" spans="1:35" x14ac:dyDescent="0.2">
      <c r="A29" s="56" t="s">
        <v>307</v>
      </c>
      <c r="I29" s="63">
        <f>I4+I7+I10</f>
        <v>999.39376249842996</v>
      </c>
      <c r="J29" s="63">
        <f>J4+J7+J10</f>
        <v>182.45343291328257</v>
      </c>
      <c r="K29" s="63">
        <f>K4+K7+K10</f>
        <v>55.506106694382126</v>
      </c>
      <c r="L29" s="63">
        <f>L4+L7+L10</f>
        <v>125.50559705193672</v>
      </c>
      <c r="M29" s="63">
        <f>M4+M7+M10</f>
        <v>68.703491032669405</v>
      </c>
      <c r="N29" s="63">
        <f>N4+N7+N10</f>
        <v>808.99560501196788</v>
      </c>
      <c r="O29" s="63">
        <f>O4+O7+O10</f>
        <v>129.19307798581013</v>
      </c>
      <c r="P29" s="63">
        <f>P4+P7+P10</f>
        <v>142.26447804426175</v>
      </c>
      <c r="Q29" s="63">
        <f>Q4+Q7+Q10</f>
        <v>303.44735277730484</v>
      </c>
      <c r="R29" s="63">
        <f>R4+R7+R10</f>
        <v>82.447348042338604</v>
      </c>
      <c r="S29" s="63">
        <f>S4+S7+S10</f>
        <v>27.170549827739627</v>
      </c>
      <c r="T29" s="63">
        <f>T4+T7+T10</f>
        <v>122.40810483890797</v>
      </c>
      <c r="U29" s="63">
        <f>U4+U7+U10</f>
        <v>28.047064819727982</v>
      </c>
      <c r="V29" s="63">
        <f>V4+V7+V10</f>
        <v>12.542952495322142</v>
      </c>
      <c r="W29" s="63">
        <f>W4+W7+W10</f>
        <v>382.1395967145645</v>
      </c>
      <c r="X29" s="63">
        <f>X4+X7+X10</f>
        <v>204.81058631806332</v>
      </c>
      <c r="Y29" s="63">
        <f>Y4+Y7+Y10</f>
        <v>2.4228087649402386</v>
      </c>
      <c r="Z29" s="63">
        <f>Z4+Z7+Z10</f>
        <v>8.0220277939464495</v>
      </c>
      <c r="AA29" s="63">
        <f>AA4+AA7+AA10</f>
        <v>30.864598354168248</v>
      </c>
      <c r="AB29" s="63">
        <f>AB4+AB7+AB10</f>
        <v>12.686478809103034</v>
      </c>
      <c r="AC29" s="63">
        <f>AC4+AC7+AC10</f>
        <v>3.1053925658622052</v>
      </c>
      <c r="AD29" s="63">
        <f>AD4+AD7+AD10</f>
        <v>1.0224937944556849</v>
      </c>
      <c r="AE29" s="63">
        <f>AE4+AE7+AE10</f>
        <v>15.980131104847276</v>
      </c>
      <c r="AF29" s="63">
        <f>AF4+AF7+AF10</f>
        <v>1925.6870393816939</v>
      </c>
      <c r="AG29" s="63">
        <f>AG4+AG7+AG10</f>
        <v>749.94830518658591</v>
      </c>
      <c r="AH29" s="63">
        <f>AH4+AH7+AH10</f>
        <v>74.103931187323127</v>
      </c>
      <c r="AI29" s="63">
        <f>AI4+AI7+AI10</f>
        <v>3749.1330382540327</v>
      </c>
    </row>
    <row r="30" spans="1:35" x14ac:dyDescent="0.2">
      <c r="A30" s="56" t="s">
        <v>306</v>
      </c>
      <c r="I30" s="63">
        <f>I5+I8+I11</f>
        <v>598.18620071548685</v>
      </c>
      <c r="J30" s="63">
        <f>J5+J8+J11</f>
        <v>331.18759788782143</v>
      </c>
      <c r="K30" s="63">
        <f>K5+K8+K11</f>
        <v>87.880140401723423</v>
      </c>
      <c r="L30" s="63">
        <f>L5+L8+L11</f>
        <v>96.652370766112796</v>
      </c>
      <c r="M30" s="63">
        <f>M5+M8+M11</f>
        <v>89.178037758369456</v>
      </c>
      <c r="N30" s="63">
        <f>N5+N8+N11</f>
        <v>876.9689878172901</v>
      </c>
      <c r="O30" s="63">
        <f>O5+O8+O11</f>
        <v>117.78029344474075</v>
      </c>
      <c r="P30" s="63">
        <f>P5+P8+P11</f>
        <v>196.74990399428009</v>
      </c>
      <c r="Q30" s="63">
        <f>Q5+Q8+Q11</f>
        <v>286.829070691558</v>
      </c>
      <c r="R30" s="63">
        <f>R5+R8+R11</f>
        <v>42.533906616247322</v>
      </c>
      <c r="S30" s="63">
        <f>S5+S8+S11</f>
        <v>35.614456518623072</v>
      </c>
      <c r="T30" s="63">
        <f>T5+T8+T11</f>
        <v>81.86622052934726</v>
      </c>
      <c r="U30" s="63">
        <f>U5+U8+U11</f>
        <v>35.62295780154718</v>
      </c>
      <c r="V30" s="63">
        <f>V5+V8+V11</f>
        <v>15.457780601558353</v>
      </c>
      <c r="W30" s="63">
        <f>W5+W8+W11</f>
        <v>460.09982877652845</v>
      </c>
      <c r="X30" s="63">
        <f>X5+X8+X11</f>
        <v>205.35240606970285</v>
      </c>
      <c r="Y30" s="63">
        <f>Y5+Y8+Y11</f>
        <v>2.8863994284641539</v>
      </c>
      <c r="Z30" s="63">
        <f>Z5+Z8+Z11</f>
        <v>9.4529249126891735</v>
      </c>
      <c r="AA30" s="63">
        <f>AA5+AA8+AA11</f>
        <v>36.912379517092582</v>
      </c>
      <c r="AB30" s="63">
        <f>AB5+AB8+AB11</f>
        <v>14.789657714700809</v>
      </c>
      <c r="AC30" s="63">
        <f>AC5+AC8+AC11</f>
        <v>3.4618202582340789</v>
      </c>
      <c r="AD30" s="63">
        <f>AD5+AD8+AD11</f>
        <v>1.2119454120690014</v>
      </c>
      <c r="AE30" s="63">
        <f>AE5+AE8+AE11</f>
        <v>16.409179860654078</v>
      </c>
      <c r="AF30" s="63">
        <f>AF5+AF8+AF11</f>
        <v>2161.3747658967668</v>
      </c>
      <c r="AG30" s="63">
        <f>AG5+AG8+AG11</f>
        <v>798.39919377868409</v>
      </c>
      <c r="AH30" s="63">
        <f>AH5+AH8+AH11</f>
        <v>85.124307103903888</v>
      </c>
      <c r="AI30" s="63">
        <f>AI5+AI8+AI11</f>
        <v>3643.0844674948412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INDEX </vt:lpstr>
      <vt:lpstr>Supplementary Table 1</vt:lpstr>
      <vt:lpstr>Supplementary Table 2</vt:lpstr>
      <vt:lpstr>Supplementary Table 3</vt:lpstr>
      <vt:lpstr>Supplementary Table 4</vt:lpstr>
      <vt:lpstr>Antioxidant Activity </vt:lpstr>
      <vt:lpstr>Polyphenols Concentration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Gonzalez, Raquel</dc:creator>
  <cp:lastModifiedBy>Fernandez Lopez, Juana</cp:lastModifiedBy>
  <dcterms:created xsi:type="dcterms:W3CDTF">2024-02-20T19:01:49Z</dcterms:created>
  <dcterms:modified xsi:type="dcterms:W3CDTF">2026-05-15T07:16:44Z</dcterms:modified>
</cp:coreProperties>
</file>