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/>
  <mc:AlternateContent xmlns:mc="http://schemas.openxmlformats.org/markup-compatibility/2006">
    <mc:Choice Requires="x15">
      <x15ac:absPath xmlns:x15ac="http://schemas.microsoft.com/office/spreadsheetml/2010/11/ac" url="https://miumh-my.sharepoint.com/personal/j_fernandez_miumh_umh_es/Documents/Plan Gestion Datos/PGD INNODAIRYFOODS/"/>
    </mc:Choice>
  </mc:AlternateContent>
  <xr:revisionPtr revIDLastSave="4" documentId="8_{338A8067-05E6-2342-BC9F-B54F77CA7E70}" xr6:coauthVersionLast="47" xr6:coauthVersionMax="47" xr10:uidLastSave="{C817F74D-4ECE-0749-8D63-7824A1A1C8FE}"/>
  <bookViews>
    <workbookView xWindow="200" yWindow="4040" windowWidth="28800" windowHeight="15940" firstSheet="13" activeTab="21" xr2:uid="{83036336-FA69-5341-9BDB-CF16F8566CDB}"/>
  </bookViews>
  <sheets>
    <sheet name="Emulsion-Fisicoquímicos" sheetId="27" r:id="rId1"/>
    <sheet name="Estabilidad y tamaño particula" sheetId="28" r:id="rId2"/>
    <sheet name="FAMEs aceite quinoa" sheetId="29" r:id="rId3"/>
    <sheet name="SPSS FAMEs" sheetId="30" r:id="rId4"/>
    <sheet name="Rendimiento" sheetId="8" r:id="rId5"/>
    <sheet name="Composición" sheetId="1" r:id="rId6"/>
    <sheet name="Fisicoquímicos" sheetId="9" r:id="rId7"/>
    <sheet name="Microbiologia" sheetId="7" r:id="rId8"/>
    <sheet name="Textura" sheetId="6" r:id="rId9"/>
    <sheet name="Fatty acids" sheetId="17" r:id="rId10"/>
    <sheet name="Fatty acids mg" sheetId="24" r:id="rId11"/>
    <sheet name="Valor peróxido" sheetId="26" r:id="rId12"/>
    <sheet name="SPSS Composición" sheetId="25" r:id="rId13"/>
    <sheet name="SPSS Fisicoquímicos" sheetId="18" r:id="rId14"/>
    <sheet name="SPSS Micro" sheetId="19" r:id="rId15"/>
    <sheet name="SPSS Textura" sheetId="21" r:id="rId16"/>
    <sheet name="SPSS FAMEs leche" sheetId="22" r:id="rId17"/>
    <sheet name="SPSS FAMEs queso" sheetId="23" r:id="rId18"/>
    <sheet name="Senso Respuestas formulario 1" sheetId="31" r:id="rId19"/>
    <sheet name="Valor atributos" sheetId="32" r:id="rId20"/>
    <sheet name="Demográficos" sheetId="33" r:id="rId21"/>
    <sheet name="Matriz SPSS" sheetId="34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33" l="1"/>
  <c r="K7" i="33"/>
  <c r="K8" i="33"/>
  <c r="J9" i="33"/>
  <c r="O9" i="33"/>
  <c r="P5" i="33" s="1"/>
  <c r="K14" i="33"/>
  <c r="K15" i="33"/>
  <c r="K16" i="33"/>
  <c r="J17" i="33"/>
  <c r="J22" i="33"/>
  <c r="K20" i="33" s="1"/>
  <c r="P6" i="33" l="1"/>
  <c r="P8" i="33"/>
  <c r="K21" i="33"/>
  <c r="P7" i="33"/>
  <c r="C8" i="28"/>
  <c r="D8" i="28"/>
  <c r="C9" i="28"/>
  <c r="D9" i="28"/>
  <c r="C15" i="28"/>
  <c r="C16" i="28"/>
  <c r="C22" i="28"/>
  <c r="C23" i="28"/>
  <c r="E31" i="26"/>
  <c r="E26" i="26"/>
  <c r="E27" i="26"/>
  <c r="E28" i="26"/>
  <c r="E29" i="26"/>
  <c r="E30" i="26"/>
  <c r="E32" i="26"/>
  <c r="E33" i="26"/>
  <c r="E25" i="26"/>
  <c r="H23" i="1" l="1"/>
  <c r="H20" i="1"/>
  <c r="H17" i="1"/>
  <c r="G23" i="1"/>
  <c r="G20" i="1"/>
  <c r="G17" i="1"/>
  <c r="D23" i="1"/>
  <c r="D20" i="1"/>
  <c r="D17" i="1"/>
  <c r="C23" i="1"/>
  <c r="C20" i="1"/>
  <c r="C17" i="1"/>
  <c r="K32" i="24"/>
  <c r="K33" i="24"/>
  <c r="K34" i="24"/>
  <c r="K35" i="24"/>
  <c r="K36" i="24"/>
  <c r="K37" i="24"/>
  <c r="K38" i="24"/>
  <c r="K39" i="24"/>
  <c r="K40" i="24"/>
  <c r="J33" i="24"/>
  <c r="E46" i="24" s="1"/>
  <c r="J34" i="24"/>
  <c r="J35" i="24"/>
  <c r="J36" i="24"/>
  <c r="J37" i="24"/>
  <c r="E50" i="24" s="1"/>
  <c r="J38" i="24"/>
  <c r="J39" i="24"/>
  <c r="J40" i="24"/>
  <c r="J32" i="24"/>
  <c r="E45" i="24" s="1"/>
  <c r="I33" i="24"/>
  <c r="I34" i="24"/>
  <c r="I35" i="24"/>
  <c r="D48" i="24" s="1"/>
  <c r="I36" i="24"/>
  <c r="I37" i="24"/>
  <c r="I38" i="24"/>
  <c r="I39" i="24"/>
  <c r="I40" i="24"/>
  <c r="I32" i="24"/>
  <c r="H33" i="24"/>
  <c r="H34" i="24"/>
  <c r="H35" i="24"/>
  <c r="H36" i="24"/>
  <c r="H37" i="24"/>
  <c r="H38" i="24"/>
  <c r="H39" i="24"/>
  <c r="H40" i="24"/>
  <c r="H32" i="24"/>
  <c r="G33" i="24"/>
  <c r="G34" i="24"/>
  <c r="G35" i="24"/>
  <c r="G36" i="24"/>
  <c r="G37" i="24"/>
  <c r="D50" i="24" s="1"/>
  <c r="G38" i="24"/>
  <c r="G39" i="24"/>
  <c r="G40" i="24"/>
  <c r="D53" i="24" s="1"/>
  <c r="G32" i="24"/>
  <c r="D45" i="24" s="1"/>
  <c r="F33" i="24"/>
  <c r="F34" i="24"/>
  <c r="F35" i="24"/>
  <c r="F36" i="24"/>
  <c r="F37" i="24"/>
  <c r="C50" i="24" s="1"/>
  <c r="F38" i="24"/>
  <c r="F39" i="24"/>
  <c r="F40" i="24"/>
  <c r="F32" i="24"/>
  <c r="E33" i="24"/>
  <c r="E34" i="24"/>
  <c r="E35" i="24"/>
  <c r="E36" i="24"/>
  <c r="E37" i="24"/>
  <c r="E38" i="24"/>
  <c r="E39" i="24"/>
  <c r="E40" i="24"/>
  <c r="E32" i="24"/>
  <c r="D33" i="24"/>
  <c r="D34" i="24"/>
  <c r="D35" i="24"/>
  <c r="C48" i="24" s="1"/>
  <c r="D36" i="24"/>
  <c r="D37" i="24"/>
  <c r="D38" i="24"/>
  <c r="D39" i="24"/>
  <c r="D40" i="24"/>
  <c r="D32" i="24"/>
  <c r="C33" i="24"/>
  <c r="C34" i="24"/>
  <c r="C47" i="24" s="1"/>
  <c r="C35" i="24"/>
  <c r="C36" i="24"/>
  <c r="C37" i="24"/>
  <c r="C38" i="24"/>
  <c r="C51" i="24" s="1"/>
  <c r="C39" i="24"/>
  <c r="C40" i="24"/>
  <c r="C32" i="24"/>
  <c r="K6" i="24"/>
  <c r="E19" i="24" s="1"/>
  <c r="K7" i="24"/>
  <c r="K8" i="24"/>
  <c r="K9" i="24"/>
  <c r="K10" i="24"/>
  <c r="E23" i="24" s="1"/>
  <c r="K11" i="24"/>
  <c r="K12" i="24"/>
  <c r="K13" i="24"/>
  <c r="K5" i="24"/>
  <c r="J6" i="24"/>
  <c r="J7" i="24"/>
  <c r="J8" i="24"/>
  <c r="E21" i="24" s="1"/>
  <c r="J9" i="24"/>
  <c r="J10" i="24"/>
  <c r="J11" i="24"/>
  <c r="E24" i="24" s="1"/>
  <c r="J12" i="24"/>
  <c r="J13" i="24"/>
  <c r="J5" i="24"/>
  <c r="I6" i="24"/>
  <c r="I7" i="24"/>
  <c r="I8" i="24"/>
  <c r="D21" i="24" s="1"/>
  <c r="I9" i="24"/>
  <c r="I10" i="24"/>
  <c r="I11" i="24"/>
  <c r="I12" i="24"/>
  <c r="D25" i="24" s="1"/>
  <c r="I13" i="24"/>
  <c r="I5" i="24"/>
  <c r="H6" i="24"/>
  <c r="H7" i="24"/>
  <c r="H8" i="24"/>
  <c r="H9" i="24"/>
  <c r="H10" i="24"/>
  <c r="H11" i="24"/>
  <c r="H12" i="24"/>
  <c r="H13" i="24"/>
  <c r="H5" i="24"/>
  <c r="G6" i="24"/>
  <c r="D19" i="24" s="1"/>
  <c r="G7" i="24"/>
  <c r="G8" i="24"/>
  <c r="G9" i="24"/>
  <c r="D22" i="24" s="1"/>
  <c r="G10" i="24"/>
  <c r="G11" i="24"/>
  <c r="G12" i="24"/>
  <c r="G13" i="24"/>
  <c r="G5" i="24"/>
  <c r="F6" i="24"/>
  <c r="F7" i="24"/>
  <c r="F8" i="24"/>
  <c r="F9" i="24"/>
  <c r="F10" i="24"/>
  <c r="F11" i="24"/>
  <c r="F12" i="24"/>
  <c r="F13" i="24"/>
  <c r="F5" i="24"/>
  <c r="E6" i="24"/>
  <c r="E7" i="24"/>
  <c r="E8" i="24"/>
  <c r="C21" i="24" s="1"/>
  <c r="E9" i="24"/>
  <c r="E10" i="24"/>
  <c r="E11" i="24"/>
  <c r="E12" i="24"/>
  <c r="E13" i="24"/>
  <c r="E5" i="24"/>
  <c r="D6" i="24"/>
  <c r="D7" i="24"/>
  <c r="C20" i="24" s="1"/>
  <c r="D8" i="24"/>
  <c r="D9" i="24"/>
  <c r="D10" i="24"/>
  <c r="D11" i="24"/>
  <c r="C24" i="24" s="1"/>
  <c r="D12" i="24"/>
  <c r="D13" i="24"/>
  <c r="D5" i="24"/>
  <c r="C6" i="24"/>
  <c r="C7" i="24"/>
  <c r="C8" i="24"/>
  <c r="C9" i="24"/>
  <c r="C10" i="24"/>
  <c r="C11" i="24"/>
  <c r="C12" i="24"/>
  <c r="C13" i="24"/>
  <c r="C5" i="24"/>
  <c r="E52" i="24"/>
  <c r="D52" i="24"/>
  <c r="C52" i="24"/>
  <c r="E51" i="24"/>
  <c r="E48" i="24"/>
  <c r="E47" i="24"/>
  <c r="D46" i="24"/>
  <c r="D26" i="24"/>
  <c r="E25" i="24"/>
  <c r="D23" i="24"/>
  <c r="E20" i="24"/>
  <c r="D47" i="24" l="1"/>
  <c r="E26" i="24"/>
  <c r="E53" i="24"/>
  <c r="D49" i="24"/>
  <c r="C46" i="24"/>
  <c r="D51" i="24"/>
  <c r="C23" i="24"/>
  <c r="D24" i="24"/>
  <c r="D20" i="24"/>
  <c r="C25" i="24"/>
  <c r="E49" i="24"/>
  <c r="C53" i="24"/>
  <c r="C49" i="24"/>
  <c r="C45" i="24"/>
  <c r="E22" i="24"/>
  <c r="E18" i="24"/>
  <c r="D18" i="24"/>
  <c r="C19" i="24"/>
  <c r="C18" i="24"/>
  <c r="C26" i="24"/>
  <c r="C22" i="24"/>
  <c r="C53" i="17"/>
  <c r="C45" i="17"/>
  <c r="C26" i="17"/>
  <c r="C25" i="17"/>
  <c r="E25" i="17"/>
  <c r="E26" i="17"/>
  <c r="D25" i="17"/>
  <c r="D26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E19" i="17"/>
  <c r="D20" i="17"/>
  <c r="D19" i="17"/>
  <c r="C20" i="17"/>
  <c r="C19" i="17"/>
  <c r="E18" i="17"/>
  <c r="D18" i="17"/>
  <c r="C18" i="17"/>
  <c r="D53" i="17" l="1"/>
  <c r="E53" i="17"/>
  <c r="E46" i="17"/>
  <c r="E47" i="17"/>
  <c r="E48" i="17"/>
  <c r="E49" i="17"/>
  <c r="E50" i="17"/>
  <c r="E51" i="17"/>
  <c r="E52" i="17"/>
  <c r="D46" i="17"/>
  <c r="D47" i="17"/>
  <c r="D48" i="17"/>
  <c r="D49" i="17"/>
  <c r="D50" i="17"/>
  <c r="D51" i="17"/>
  <c r="D52" i="17"/>
  <c r="C46" i="17"/>
  <c r="C47" i="17"/>
  <c r="C48" i="17"/>
  <c r="C49" i="17"/>
  <c r="C50" i="17"/>
  <c r="C51" i="17"/>
  <c r="C52" i="17"/>
  <c r="E45" i="17"/>
  <c r="D45" i="17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4" i="6"/>
  <c r="D11" i="8"/>
  <c r="C11" i="8"/>
  <c r="B11" i="8"/>
  <c r="M10" i="7"/>
  <c r="I10" i="7"/>
  <c r="J10" i="7" s="1"/>
  <c r="E10" i="7"/>
  <c r="F10" i="7" s="1"/>
  <c r="M9" i="7"/>
  <c r="I9" i="7"/>
  <c r="J9" i="7" s="1"/>
  <c r="E9" i="7"/>
  <c r="F9" i="7" s="1"/>
  <c r="M8" i="7"/>
  <c r="I8" i="7"/>
  <c r="J8" i="7" s="1"/>
  <c r="E8" i="7"/>
  <c r="F8" i="7" s="1"/>
  <c r="M7" i="7"/>
  <c r="I7" i="7"/>
  <c r="J7" i="7" s="1"/>
  <c r="E7" i="7"/>
  <c r="F7" i="7" s="1"/>
  <c r="M6" i="7"/>
  <c r="I6" i="7"/>
  <c r="J6" i="7" s="1"/>
  <c r="E6" i="7"/>
  <c r="F6" i="7" s="1"/>
  <c r="M5" i="7"/>
  <c r="I5" i="7"/>
  <c r="J5" i="7" s="1"/>
  <c r="E5" i="7"/>
  <c r="F5" i="7" s="1"/>
  <c r="N5" i="7" l="1" a="1"/>
  <c r="N5" i="7" s="1"/>
  <c r="D12" i="8"/>
  <c r="H13" i="8" s="1"/>
  <c r="C12" i="8"/>
  <c r="H12" i="8" s="1"/>
  <c r="B12" i="8"/>
  <c r="H11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<sst xmlns="http://schemas.openxmlformats.org/spreadsheetml/2006/main" count="862" uniqueCount="176">
  <si>
    <t>% Grasa</t>
  </si>
  <si>
    <t>Control</t>
  </si>
  <si>
    <t>Hardness</t>
  </si>
  <si>
    <t>Adhesiveness</t>
  </si>
  <si>
    <t>Springiness</t>
  </si>
  <si>
    <t>Cohesiveness</t>
  </si>
  <si>
    <t>Gumminess</t>
  </si>
  <si>
    <t>Chewiness</t>
  </si>
  <si>
    <t>Resilience</t>
  </si>
  <si>
    <t>g</t>
  </si>
  <si>
    <t>g.sec</t>
  </si>
  <si>
    <t>% Humedad</t>
  </si>
  <si>
    <t>TOTAL (g)</t>
  </si>
  <si>
    <t>TOTAL (kg)</t>
  </si>
  <si>
    <t>Mesófilos totales</t>
  </si>
  <si>
    <t>MRS</t>
  </si>
  <si>
    <t>M17</t>
  </si>
  <si>
    <t>Mohos</t>
  </si>
  <si>
    <t>Levaduras</t>
  </si>
  <si>
    <t>Muestra</t>
  </si>
  <si>
    <t>Colonias</t>
  </si>
  <si>
    <t>Dilución</t>
  </si>
  <si>
    <t>ND</t>
  </si>
  <si>
    <t>pH</t>
  </si>
  <si>
    <t>N</t>
  </si>
  <si>
    <t>N.sec</t>
  </si>
  <si>
    <t>CT</t>
  </si>
  <si>
    <t>Capric acid (C10:0)</t>
  </si>
  <si>
    <t>Lauric acid (C12:0)</t>
  </si>
  <si>
    <t>Myristic acid (C14:0)</t>
  </si>
  <si>
    <t>Palmitic acid (C16:0)</t>
  </si>
  <si>
    <t>Palmitoleic acid (C16:1)</t>
  </si>
  <si>
    <t>Stearic acid (C18:0)</t>
  </si>
  <si>
    <t>Oleic acid (C18:1)</t>
  </si>
  <si>
    <t>Linoleic acid (C18:2, Ω-6)</t>
  </si>
  <si>
    <t>ɑ-linolenic acid (C18:3, Ω-3)</t>
  </si>
  <si>
    <t>SFA</t>
  </si>
  <si>
    <t>PUFA</t>
  </si>
  <si>
    <t>MUFA</t>
  </si>
  <si>
    <t>% Proteína</t>
  </si>
  <si>
    <t>% Cenizas</t>
  </si>
  <si>
    <t>Aw</t>
  </si>
  <si>
    <t>Control (g)</t>
  </si>
  <si>
    <t>L*</t>
  </si>
  <si>
    <t>a*</t>
  </si>
  <si>
    <t>b*</t>
  </si>
  <si>
    <t>C*</t>
  </si>
  <si>
    <t>h</t>
  </si>
  <si>
    <t>3 g/L</t>
  </si>
  <si>
    <t>6 g/L</t>
  </si>
  <si>
    <t>% Sal</t>
  </si>
  <si>
    <t>% ST</t>
  </si>
  <si>
    <t>% H método tradicional</t>
  </si>
  <si>
    <t>3 g/L (g)</t>
  </si>
  <si>
    <t>6 g/L (g)</t>
  </si>
  <si>
    <t>UFC/g</t>
  </si>
  <si>
    <t>log ufc/g</t>
  </si>
  <si>
    <t>LECHE</t>
  </si>
  <si>
    <t>QUESO</t>
  </si>
  <si>
    <t>g FAME/100 g queso</t>
  </si>
  <si>
    <t>g FAME/100 g leche</t>
  </si>
  <si>
    <t>Mesófilos</t>
  </si>
  <si>
    <t>Lactobacillus</t>
  </si>
  <si>
    <t>Streptococus</t>
  </si>
  <si>
    <t>Hardness N</t>
  </si>
  <si>
    <t>Adhesiveness N.sec</t>
  </si>
  <si>
    <t xml:space="preserve">Capric acid </t>
  </si>
  <si>
    <t xml:space="preserve">Lauric acid </t>
  </si>
  <si>
    <t xml:space="preserve">Myristic acid </t>
  </si>
  <si>
    <t xml:space="preserve">Palmitic acid </t>
  </si>
  <si>
    <t xml:space="preserve">Palmitoleic acid </t>
  </si>
  <si>
    <t xml:space="preserve">Stearic acid </t>
  </si>
  <si>
    <t xml:space="preserve">Oleic acid </t>
  </si>
  <si>
    <t xml:space="preserve">Linoleic acid </t>
  </si>
  <si>
    <t xml:space="preserve">ɑ-linolenic acid </t>
  </si>
  <si>
    <t>% Rendimiento</t>
  </si>
  <si>
    <t>% H Foodscan</t>
  </si>
  <si>
    <t>Media</t>
  </si>
  <si>
    <t>SD</t>
  </si>
  <si>
    <t>Concentración</t>
  </si>
  <si>
    <t>Abs</t>
  </si>
  <si>
    <t xml:space="preserve">Valor peróxido= </t>
  </si>
  <si>
    <t>miliequivalentes de peróxido por kilogramo de muestra</t>
  </si>
  <si>
    <t>As=abs muestra</t>
  </si>
  <si>
    <t>m=41,52</t>
  </si>
  <si>
    <t>m0=0,02</t>
  </si>
  <si>
    <r>
      <t>Curva patrón Fe</t>
    </r>
    <r>
      <rPr>
        <vertAlign val="superscript"/>
        <sz val="11"/>
        <color theme="1"/>
        <rFont val="Aptos Narrow"/>
        <family val="2"/>
        <scheme val="minor"/>
      </rPr>
      <t>+3</t>
    </r>
  </si>
  <si>
    <t>Valor peroxido (meq peróxido/kg muestra)</t>
  </si>
  <si>
    <t>Abs = 0.4835 [Fe+3 ] - 0,0695</t>
  </si>
  <si>
    <t>r2 = 0,9993</t>
  </si>
  <si>
    <t>Emulsión 6</t>
  </si>
  <si>
    <t>Emulsión 5</t>
  </si>
  <si>
    <t>Emulsión 4</t>
  </si>
  <si>
    <t>Emulsión 3</t>
  </si>
  <si>
    <t>Emulsión 2</t>
  </si>
  <si>
    <t>Emulsión 1</t>
  </si>
  <si>
    <t>PDI</t>
  </si>
  <si>
    <t>Potencial Z (mV)</t>
  </si>
  <si>
    <t>Peak 2</t>
  </si>
  <si>
    <t>Peak 1</t>
  </si>
  <si>
    <t>Tamaño partícula (nm)</t>
  </si>
  <si>
    <t>Lignocérico</t>
  </si>
  <si>
    <t>EPA</t>
  </si>
  <si>
    <t>GLA alpha-linolénico</t>
  </si>
  <si>
    <t>alpha-Linolénico</t>
  </si>
  <si>
    <t>Linoleico</t>
  </si>
  <si>
    <t>Oleico</t>
  </si>
  <si>
    <t>Esteárico</t>
  </si>
  <si>
    <t>Palmitoleico</t>
  </si>
  <si>
    <t>Palmítico</t>
  </si>
  <si>
    <t>Miristico</t>
  </si>
  <si>
    <t>Laurico</t>
  </si>
  <si>
    <t xml:space="preserve">Area (%) </t>
  </si>
  <si>
    <t>Area (%)</t>
  </si>
  <si>
    <t>(g FAME/100 g grasa)</t>
  </si>
  <si>
    <t>Aceite 2</t>
  </si>
  <si>
    <t>Aceite 1</t>
  </si>
  <si>
    <t>DATOS EMULSION</t>
  </si>
  <si>
    <t xml:space="preserve">La muestra 183 tiene un sabor más acadio que el resto pero en general todas podrían estar en el mercado </t>
  </si>
  <si>
    <t>2-3 veces por semana</t>
  </si>
  <si>
    <t>61-70</t>
  </si>
  <si>
    <t>Masculino</t>
  </si>
  <si>
    <t>51-60</t>
  </si>
  <si>
    <t>31-35</t>
  </si>
  <si>
    <t>1 vez al día</t>
  </si>
  <si>
    <t>26-30</t>
  </si>
  <si>
    <t>Femenino</t>
  </si>
  <si>
    <t>36-40</t>
  </si>
  <si>
    <t>41-50</t>
  </si>
  <si>
    <t>1 vez por semana</t>
  </si>
  <si>
    <t>Ocasionalmente</t>
  </si>
  <si>
    <t>18-25</t>
  </si>
  <si>
    <t>Están todas muy buenas</t>
  </si>
  <si>
    <t xml:space="preserve">Parecen iguales entre sí. 520 completamente nula de sabor </t>
  </si>
  <si>
    <t>GRACIAS POR SU PARTICIPACIÓN
Aquí puede dejar el comentario que desee</t>
  </si>
  <si>
    <t>Frecuencia de consumo de queso fresco de cabra [Frecuencia]</t>
  </si>
  <si>
    <t>Rango de edad [Años]</t>
  </si>
  <si>
    <t xml:space="preserve"> [Género]</t>
  </si>
  <si>
    <t>¿Qué muestra te ha gustado menos?</t>
  </si>
  <si>
    <t>¿Qué muestra te ha gustado más?</t>
  </si>
  <si>
    <t>10. ¿Cuánto te gusta o disgusta la muestra en general?</t>
  </si>
  <si>
    <t>9. ¿Detecta rancidez?. En caso afirmativo indique la intensidad.</t>
  </si>
  <si>
    <t>8. ¿Cuánto te gusta o disgusta la granulosidad de la muestra?</t>
  </si>
  <si>
    <t>7. ¿Cuánto te gusta o disgusta la fracturabilidad de la muestra?</t>
  </si>
  <si>
    <t>6. ¿Cuánto te gusta o disgusta la firmeza de la muestra?</t>
  </si>
  <si>
    <t>5. ¿Cuánto te gusta o disgusta el salado de la muestra?</t>
  </si>
  <si>
    <t>4. ¿Cuánto te gusta o disgusta el dulzor de la muestra?</t>
  </si>
  <si>
    <t>3. ¿Cuánto te gusta o disgusta el sabor de la muestra?</t>
  </si>
  <si>
    <t>2. ¿Cuánto te gusta o disgusta el color de la muestra?</t>
  </si>
  <si>
    <t>1. ¿Cuánto te gusta o disgusta el aroma de la muestra?</t>
  </si>
  <si>
    <t>Identifique la muestra</t>
  </si>
  <si>
    <t>Overall</t>
  </si>
  <si>
    <t>Rancidez</t>
  </si>
  <si>
    <t>Granulosidad</t>
  </si>
  <si>
    <t>Fracturabilidad</t>
  </si>
  <si>
    <t>Firmeza</t>
  </si>
  <si>
    <t>Salado</t>
  </si>
  <si>
    <t>Dulzor</t>
  </si>
  <si>
    <t>Sabor</t>
  </si>
  <si>
    <t>Color</t>
  </si>
  <si>
    <t>Aroma</t>
  </si>
  <si>
    <t>Frecuencia consumo</t>
  </si>
  <si>
    <t>60% mujeres y 40% hombres</t>
  </si>
  <si>
    <t>18-70</t>
  </si>
  <si>
    <t>Rango de edad</t>
  </si>
  <si>
    <t>%</t>
  </si>
  <si>
    <t>Numero</t>
  </si>
  <si>
    <t>Género</t>
  </si>
  <si>
    <t>Total</t>
  </si>
  <si>
    <t>La que menos</t>
  </si>
  <si>
    <t>La de 3 g/L</t>
  </si>
  <si>
    <t xml:space="preserve">Frecuencia de consumo </t>
  </si>
  <si>
    <t>La que mas</t>
  </si>
  <si>
    <t>La de 6 g/L</t>
  </si>
  <si>
    <t>La que menos gusta</t>
  </si>
  <si>
    <t>La que mas gusta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</si>
</sst>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00"/>
    <numFmt numFmtId="165" formatCode="0.0"/>
  </numFmts>
  <fonts count="13" x14ac:knownFonts="1"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2"/>
      <color theme="1"/>
      <name val="Aptos Narrow"/>
      <scheme val="minor"/>
    </font>
    <font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rgb="FF000000"/>
      <name val="Aptos Narrow"/>
      <scheme val="minor"/>
    </font>
    <font>
      <b/>
      <i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8F9FA"/>
        <bgColor rgb="FFF8F9FA"/>
      </patternFill>
    </fill>
    <fill>
      <patternFill patternType="solid">
        <fgColor theme="5" tint="0.39997558519241921"/>
        <bgColor rgb="FFF8F9FA"/>
      </patternFill>
    </fill>
    <fill>
      <patternFill patternType="solid">
        <fgColor rgb="FF0070C0"/>
        <bgColor rgb="FFF8F9FA"/>
      </patternFill>
    </fill>
    <fill>
      <patternFill patternType="solid">
        <fgColor rgb="FFFFC000"/>
        <bgColor rgb="FFF8F9FA"/>
      </patternFill>
    </fill>
    <fill>
      <patternFill patternType="solid">
        <fgColor rgb="FF00B0F0"/>
        <bgColor rgb="FFF8F9FA"/>
      </patternFill>
    </fill>
    <fill>
      <patternFill patternType="solid">
        <fgColor theme="5" tint="0.39997558519241921"/>
        <bgColor rgb="FFFFFFFF"/>
      </patternFill>
    </fill>
    <fill>
      <patternFill patternType="solid">
        <fgColor rgb="FF0070C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92D050"/>
        <bgColor rgb="FFFFFFFF"/>
      </patternFill>
    </fill>
    <fill>
      <patternFill patternType="solid">
        <fgColor theme="9" tint="-0.249977111117893"/>
        <bgColor rgb="FFFFFFFF"/>
      </patternFill>
    </fill>
    <fill>
      <patternFill patternType="solid">
        <fgColor rgb="FFFF8AD8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FF8AD8"/>
        <bgColor rgb="FFF8F9FA"/>
      </patternFill>
    </fill>
    <fill>
      <patternFill patternType="solid">
        <fgColor rgb="FF92D050"/>
        <bgColor rgb="FFF8F9FA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7" tint="0.79998168889431442"/>
        <bgColor rgb="FFF8F9FA"/>
      </patternFill>
    </fill>
    <fill>
      <patternFill patternType="solid">
        <fgColor theme="9" tint="-0.249977111117893"/>
        <bgColor rgb="FFF8F9FA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4" tint="0.79998168889431442"/>
        <bgColor rgb="FFF8F9FA"/>
      </patternFill>
    </fill>
    <fill>
      <patternFill patternType="solid">
        <fgColor rgb="FF0070C0"/>
        <bgColor indexed="64"/>
      </patternFill>
    </fill>
    <fill>
      <patternFill patternType="solid">
        <fgColor rgb="FFFF8AD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2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442F65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442F65"/>
      </bottom>
      <diagonal/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8F9FA"/>
      </left>
      <right style="thin">
        <color rgb="FF442F65"/>
      </right>
      <top style="thin">
        <color rgb="FFF8F9FA"/>
      </top>
      <bottom style="thin">
        <color rgb="FFF8F9FA"/>
      </bottom>
      <diagonal/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FFFFFF"/>
      </bottom>
      <diagonal/>
    </border>
    <border>
      <left style="thin">
        <color rgb="FF5B3F86"/>
      </left>
      <right style="thin">
        <color rgb="FF442F65"/>
      </right>
      <top style="thin">
        <color rgb="FF442F65"/>
      </top>
      <bottom style="thin">
        <color rgb="FF442F65"/>
      </bottom>
      <diagonal/>
    </border>
    <border>
      <left style="thin">
        <color rgb="FF5B3F86"/>
      </left>
      <right style="thin">
        <color rgb="FF5B3F86"/>
      </right>
      <top style="thin">
        <color rgb="FF442F65"/>
      </top>
      <bottom style="thin">
        <color rgb="FF442F65"/>
      </bottom>
      <diagonal/>
    </border>
  </borders>
  <cellStyleXfs count="5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27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9" fontId="0" fillId="0" borderId="0" xfId="0" applyNumberFormat="1" applyAlignment="1">
      <alignment horizontal="center"/>
    </xf>
    <xf numFmtId="0" fontId="0" fillId="4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1" fontId="0" fillId="0" borderId="0" xfId="0" applyNumberFormat="1" applyAlignment="1">
      <alignment horizontal="center"/>
    </xf>
    <xf numFmtId="2" fontId="0" fillId="4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9" fontId="0" fillId="0" borderId="3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0" fillId="0" borderId="3" xfId="0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  <xf numFmtId="9" fontId="3" fillId="2" borderId="0" xfId="0" applyNumberFormat="1" applyFont="1" applyFill="1" applyAlignment="1">
      <alignment horizontal="center" vertical="center"/>
    </xf>
    <xf numFmtId="2" fontId="0" fillId="0" borderId="0" xfId="0" applyNumberFormat="1"/>
    <xf numFmtId="9" fontId="0" fillId="0" borderId="0" xfId="0" applyNumberFormat="1" applyAlignment="1">
      <alignment vertical="center"/>
    </xf>
    <xf numFmtId="0" fontId="1" fillId="0" borderId="0" xfId="0" applyFont="1"/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9" fontId="1" fillId="0" borderId="6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2" fontId="1" fillId="0" borderId="0" xfId="0" applyNumberFormat="1" applyFont="1"/>
    <xf numFmtId="0" fontId="6" fillId="5" borderId="5" xfId="0" applyFon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/>
    </xf>
    <xf numFmtId="1" fontId="0" fillId="0" borderId="11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5" borderId="5" xfId="0" applyFont="1" applyFill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6" borderId="0" xfId="0" applyFill="1" applyAlignment="1">
      <alignment horizontal="center"/>
    </xf>
    <xf numFmtId="164" fontId="0" fillId="0" borderId="3" xfId="0" applyNumberFormat="1" applyBorder="1" applyAlignment="1">
      <alignment horizontal="center"/>
    </xf>
    <xf numFmtId="0" fontId="0" fillId="0" borderId="3" xfId="0" applyBorder="1"/>
    <xf numFmtId="0" fontId="0" fillId="6" borderId="3" xfId="0" applyFill="1" applyBorder="1" applyAlignment="1">
      <alignment horizontal="center"/>
    </xf>
    <xf numFmtId="0" fontId="9" fillId="0" borderId="0" xfId="1"/>
    <xf numFmtId="0" fontId="10" fillId="0" borderId="12" xfId="1" applyFont="1" applyBorder="1" applyAlignment="1">
      <alignment vertical="center"/>
    </xf>
    <xf numFmtId="0" fontId="10" fillId="0" borderId="13" xfId="1" applyFont="1" applyBorder="1" applyAlignment="1">
      <alignment vertical="center"/>
    </xf>
    <xf numFmtId="0" fontId="10" fillId="0" borderId="14" xfId="1" applyFont="1" applyBorder="1" applyAlignment="1">
      <alignment vertical="center"/>
    </xf>
    <xf numFmtId="0" fontId="10" fillId="0" borderId="15" xfId="1" applyFont="1" applyBorder="1" applyAlignment="1">
      <alignment vertical="center"/>
    </xf>
    <xf numFmtId="0" fontId="10" fillId="0" borderId="16" xfId="1" applyFont="1" applyBorder="1" applyAlignment="1">
      <alignment vertical="center"/>
    </xf>
    <xf numFmtId="0" fontId="10" fillId="0" borderId="17" xfId="1" applyFont="1" applyBorder="1" applyAlignment="1">
      <alignment vertical="center"/>
    </xf>
    <xf numFmtId="0" fontId="10" fillId="0" borderId="18" xfId="1" applyFont="1" applyBorder="1" applyAlignment="1">
      <alignment horizontal="left" vertical="center"/>
    </xf>
    <xf numFmtId="0" fontId="10" fillId="0" borderId="19" xfId="1" applyFont="1" applyBorder="1" applyAlignment="1">
      <alignment horizontal="left" vertical="center"/>
    </xf>
    <xf numFmtId="0" fontId="11" fillId="0" borderId="19" xfId="1" applyFont="1" applyBorder="1" applyAlignment="1">
      <alignment horizontal="left" vertical="center"/>
    </xf>
    <xf numFmtId="0" fontId="9" fillId="0" borderId="0" xfId="2"/>
    <xf numFmtId="0" fontId="10" fillId="8" borderId="13" xfId="2" applyFont="1" applyFill="1" applyBorder="1" applyAlignment="1">
      <alignment horizontal="center" vertical="center"/>
    </xf>
    <xf numFmtId="0" fontId="10" fillId="7" borderId="14" xfId="2" applyFont="1" applyFill="1" applyBorder="1" applyAlignment="1">
      <alignment horizontal="center" vertical="center"/>
    </xf>
    <xf numFmtId="0" fontId="10" fillId="8" borderId="15" xfId="2" applyFont="1" applyFill="1" applyBorder="1" applyAlignment="1">
      <alignment horizontal="center" vertical="center"/>
    </xf>
    <xf numFmtId="0" fontId="9" fillId="0" borderId="0" xfId="2" applyAlignment="1">
      <alignment horizontal="center"/>
    </xf>
    <xf numFmtId="0" fontId="9" fillId="0" borderId="0" xfId="3"/>
    <xf numFmtId="0" fontId="10" fillId="9" borderId="13" xfId="3" applyFont="1" applyFill="1" applyBorder="1" applyAlignment="1">
      <alignment horizontal="center" vertical="center"/>
    </xf>
    <xf numFmtId="0" fontId="10" fillId="8" borderId="13" xfId="3" applyFont="1" applyFill="1" applyBorder="1" applyAlignment="1">
      <alignment horizontal="center" vertical="center"/>
    </xf>
    <xf numFmtId="0" fontId="10" fillId="10" borderId="13" xfId="3" applyFont="1" applyFill="1" applyBorder="1" applyAlignment="1">
      <alignment horizontal="center" vertical="center"/>
    </xf>
    <xf numFmtId="0" fontId="10" fillId="11" borderId="13" xfId="3" applyFont="1" applyFill="1" applyBorder="1" applyAlignment="1">
      <alignment horizontal="center" vertical="center"/>
    </xf>
    <xf numFmtId="0" fontId="10" fillId="12" borderId="13" xfId="3" applyFont="1" applyFill="1" applyBorder="1" applyAlignment="1">
      <alignment horizontal="center" vertical="center"/>
    </xf>
    <xf numFmtId="0" fontId="10" fillId="13" borderId="14" xfId="3" applyFont="1" applyFill="1" applyBorder="1" applyAlignment="1">
      <alignment horizontal="center" vertical="center"/>
    </xf>
    <xf numFmtId="0" fontId="10" fillId="7" borderId="14" xfId="3" applyFont="1" applyFill="1" applyBorder="1" applyAlignment="1">
      <alignment horizontal="center" vertical="center"/>
    </xf>
    <xf numFmtId="0" fontId="10" fillId="14" borderId="14" xfId="3" applyFont="1" applyFill="1" applyBorder="1" applyAlignment="1">
      <alignment horizontal="center" vertical="center"/>
    </xf>
    <xf numFmtId="0" fontId="10" fillId="15" borderId="14" xfId="3" applyFont="1" applyFill="1" applyBorder="1" applyAlignment="1">
      <alignment horizontal="center" vertical="center"/>
    </xf>
    <xf numFmtId="0" fontId="10" fillId="16" borderId="14" xfId="3" applyFont="1" applyFill="1" applyBorder="1" applyAlignment="1">
      <alignment horizontal="center" vertical="center"/>
    </xf>
    <xf numFmtId="0" fontId="10" fillId="9" borderId="15" xfId="3" applyFont="1" applyFill="1" applyBorder="1" applyAlignment="1">
      <alignment horizontal="center" vertical="center"/>
    </xf>
    <xf numFmtId="0" fontId="10" fillId="8" borderId="15" xfId="3" applyFont="1" applyFill="1" applyBorder="1" applyAlignment="1">
      <alignment horizontal="center" vertical="center"/>
    </xf>
    <xf numFmtId="0" fontId="10" fillId="10" borderId="15" xfId="3" applyFont="1" applyFill="1" applyBorder="1" applyAlignment="1">
      <alignment horizontal="center" vertical="center"/>
    </xf>
    <xf numFmtId="0" fontId="10" fillId="11" borderId="15" xfId="3" applyFont="1" applyFill="1" applyBorder="1" applyAlignment="1">
      <alignment horizontal="center" vertical="center"/>
    </xf>
    <xf numFmtId="0" fontId="10" fillId="12" borderId="15" xfId="3" applyFont="1" applyFill="1" applyBorder="1" applyAlignment="1">
      <alignment horizontal="center" vertical="center"/>
    </xf>
    <xf numFmtId="0" fontId="10" fillId="17" borderId="14" xfId="3" applyFont="1" applyFill="1" applyBorder="1" applyAlignment="1">
      <alignment horizontal="center" vertical="center"/>
    </xf>
    <xf numFmtId="0" fontId="10" fillId="18" borderId="14" xfId="3" applyFont="1" applyFill="1" applyBorder="1" applyAlignment="1">
      <alignment horizontal="center" vertical="center"/>
    </xf>
    <xf numFmtId="0" fontId="10" fillId="19" borderId="14" xfId="3" applyFont="1" applyFill="1" applyBorder="1" applyAlignment="1">
      <alignment horizontal="center" vertical="center"/>
    </xf>
    <xf numFmtId="0" fontId="10" fillId="20" borderId="15" xfId="3" applyFont="1" applyFill="1" applyBorder="1" applyAlignment="1">
      <alignment horizontal="center" vertical="center"/>
    </xf>
    <xf numFmtId="0" fontId="10" fillId="21" borderId="15" xfId="3" applyFont="1" applyFill="1" applyBorder="1" applyAlignment="1">
      <alignment horizontal="center" vertical="center"/>
    </xf>
    <xf numFmtId="0" fontId="10" fillId="22" borderId="14" xfId="3" applyFont="1" applyFill="1" applyBorder="1" applyAlignment="1">
      <alignment horizontal="center" vertical="center"/>
    </xf>
    <xf numFmtId="0" fontId="10" fillId="23" borderId="15" xfId="3" applyFont="1" applyFill="1" applyBorder="1" applyAlignment="1">
      <alignment horizontal="center" vertical="center"/>
    </xf>
    <xf numFmtId="0" fontId="10" fillId="24" borderId="15" xfId="3" applyFont="1" applyFill="1" applyBorder="1" applyAlignment="1">
      <alignment horizontal="center" vertical="center"/>
    </xf>
    <xf numFmtId="0" fontId="10" fillId="25" borderId="14" xfId="3" applyFont="1" applyFill="1" applyBorder="1" applyAlignment="1">
      <alignment horizontal="center" vertical="center"/>
    </xf>
    <xf numFmtId="9" fontId="8" fillId="0" borderId="0" xfId="3" applyNumberFormat="1" applyFont="1" applyAlignment="1">
      <alignment horizontal="center"/>
    </xf>
    <xf numFmtId="0" fontId="11" fillId="0" borderId="0" xfId="3" applyFont="1" applyAlignment="1">
      <alignment horizontal="center"/>
    </xf>
    <xf numFmtId="0" fontId="10" fillId="26" borderId="15" xfId="3" applyFont="1" applyFill="1" applyBorder="1" applyAlignment="1">
      <alignment horizontal="center" vertical="center"/>
    </xf>
    <xf numFmtId="0" fontId="8" fillId="0" borderId="0" xfId="3" applyFont="1"/>
    <xf numFmtId="0" fontId="8" fillId="6" borderId="0" xfId="3" applyFont="1" applyFill="1"/>
    <xf numFmtId="0" fontId="9" fillId="0" borderId="0" xfId="3" applyAlignment="1">
      <alignment horizontal="center"/>
    </xf>
    <xf numFmtId="0" fontId="11" fillId="27" borderId="0" xfId="3" applyFont="1" applyFill="1" applyAlignment="1">
      <alignment horizontal="center"/>
    </xf>
    <xf numFmtId="165" fontId="8" fillId="0" borderId="0" xfId="3" applyNumberFormat="1" applyFont="1" applyAlignment="1">
      <alignment horizontal="center"/>
    </xf>
    <xf numFmtId="0" fontId="10" fillId="27" borderId="0" xfId="3" applyFont="1" applyFill="1"/>
    <xf numFmtId="0" fontId="11" fillId="28" borderId="0" xfId="3" applyFont="1" applyFill="1" applyAlignment="1">
      <alignment horizontal="center"/>
    </xf>
    <xf numFmtId="0" fontId="10" fillId="28" borderId="0" xfId="3" applyFont="1" applyFill="1"/>
    <xf numFmtId="0" fontId="10" fillId="2" borderId="0" xfId="3" applyFont="1" applyFill="1" applyAlignment="1">
      <alignment horizontal="center"/>
    </xf>
    <xf numFmtId="0" fontId="10" fillId="0" borderId="0" xfId="3" applyFont="1" applyAlignment="1">
      <alignment horizontal="center"/>
    </xf>
    <xf numFmtId="0" fontId="10" fillId="0" borderId="0" xfId="3" applyFont="1"/>
    <xf numFmtId="165" fontId="9" fillId="2" borderId="0" xfId="3" applyNumberFormat="1" applyFill="1" applyAlignment="1">
      <alignment horizontal="center"/>
    </xf>
    <xf numFmtId="0" fontId="10" fillId="29" borderId="0" xfId="3" applyFont="1" applyFill="1" applyAlignment="1">
      <alignment horizontal="center"/>
    </xf>
    <xf numFmtId="165" fontId="9" fillId="30" borderId="0" xfId="3" applyNumberFormat="1" applyFill="1" applyAlignment="1">
      <alignment horizontal="center"/>
    </xf>
    <xf numFmtId="0" fontId="10" fillId="31" borderId="0" xfId="3" applyFont="1" applyFill="1" applyAlignment="1">
      <alignment horizontal="center"/>
    </xf>
    <xf numFmtId="0" fontId="10" fillId="6" borderId="0" xfId="3" applyFont="1" applyFill="1" applyAlignment="1">
      <alignment horizontal="center"/>
    </xf>
    <xf numFmtId="0" fontId="8" fillId="6" borderId="0" xfId="3" applyFont="1" applyFill="1" applyAlignment="1">
      <alignment horizontal="center"/>
    </xf>
    <xf numFmtId="0" fontId="12" fillId="6" borderId="0" xfId="3" applyFont="1" applyFill="1" applyAlignment="1">
      <alignment horizontal="center"/>
    </xf>
    <xf numFmtId="165" fontId="9" fillId="0" borderId="0" xfId="3" applyNumberFormat="1" applyAlignment="1">
      <alignment horizontal="center"/>
    </xf>
    <xf numFmtId="0" fontId="10" fillId="32" borderId="0" xfId="3" applyFont="1" applyFill="1"/>
    <xf numFmtId="0" fontId="10" fillId="4" borderId="0" xfId="3" applyFont="1" applyFill="1"/>
    <xf numFmtId="0" fontId="10" fillId="33" borderId="0" xfId="3" applyFont="1" applyFill="1"/>
    <xf numFmtId="0" fontId="10" fillId="34" borderId="0" xfId="3" applyFont="1" applyFill="1"/>
    <xf numFmtId="0" fontId="9" fillId="0" borderId="0" xfId="4"/>
    <xf numFmtId="0" fontId="10" fillId="8" borderId="13" xfId="4" applyFont="1" applyFill="1" applyBorder="1" applyAlignment="1">
      <alignment horizontal="center" vertical="center"/>
    </xf>
    <xf numFmtId="0" fontId="10" fillId="7" borderId="14" xfId="4" applyFont="1" applyFill="1" applyBorder="1" applyAlignment="1">
      <alignment horizontal="center" vertical="center"/>
    </xf>
    <xf numFmtId="0" fontId="10" fillId="8" borderId="15" xfId="4" applyFont="1" applyFill="1" applyBorder="1" applyAlignment="1">
      <alignment horizontal="center" vertical="center"/>
    </xf>
    <xf numFmtId="0" fontId="9" fillId="0" borderId="0" xfId="4" applyAlignment="1">
      <alignment horizontal="center"/>
    </xf>
  </cellXfs>
  <cellStyles count="5">
    <cellStyle name="Normal" xfId="0" builtinId="0"/>
    <cellStyle name="Normal 2" xfId="1" xr:uid="{5125C040-0974-3842-AAD6-6599AA8CC07E}"/>
    <cellStyle name="Normal 3" xfId="2" xr:uid="{71463AC1-9D38-B745-AFC5-0FE617B85B99}"/>
    <cellStyle name="Normal 4" xfId="3" xr:uid="{138D6936-82C7-0B4B-92EF-2E184D971499}"/>
    <cellStyle name="Normal 5" xfId="4" xr:uid="{E4919186-6C95-FA4A-A99F-2B041EE44108}"/>
  </cellStyles>
  <dxfs count="3"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 defaultTableStyle="TableStyleMedium2" defaultPivotStyle="PivotStyleLight16">
    <tableStyle name="Respuestas de formulario 1-style" pivot="0" count="3" xr9:uid="{6E087F0C-F7AE-D742-B552-4D8524447615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36246169810169077"/>
                  <c:y val="-4.7343832470051698E-3"/>
                </c:manualLayout>
              </c:layout>
              <c:numFmt formatCode="General" sourceLinked="0"/>
              <c:spPr>
                <a:solidFill>
                  <a:schemeClr val="accent1">
                    <a:lumMod val="20000"/>
                    <a:lumOff val="80000"/>
                  </a:schemeClr>
                </a:solidFill>
              </c:spPr>
            </c:trendlineLbl>
          </c:trendline>
          <c:xVal>
            <c:strLit>
              <c:ptCount val="5"/>
              <c:pt idx="0">
                <c:v>1</c:v>
              </c:pt>
              <c:pt idx="1">
                <c:v>3</c:v>
              </c:pt>
              <c:pt idx="2">
                <c:v>5</c:v>
              </c:pt>
              <c:pt idx="3">
                <c:v>7</c:v>
              </c:pt>
              <c:pt idx="4">
                <c:v>9</c:v>
              </c:pt>
            </c:strLit>
          </c:xVal>
          <c:yVal>
            <c:numLit>
              <c:formatCode>General</c:formatCode>
              <c:ptCount val="5"/>
              <c:pt idx="0">
                <c:v>0.41</c:v>
              </c:pt>
              <c:pt idx="1">
                <c:v>0.91600000000000004</c:v>
              </c:pt>
              <c:pt idx="2">
                <c:v>1.3520000000000001</c:v>
              </c:pt>
              <c:pt idx="3">
                <c:v>1.883</c:v>
              </c:pt>
              <c:pt idx="4">
                <c:v>2.3439999999999999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1-2089-474F-803D-BC070F904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390449360"/>
        <c:axId val="-1390458064"/>
      </c:scatterChart>
      <c:valAx>
        <c:axId val="-1390449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/>
                </a:pPr>
                <a:r>
                  <a:rPr lang="es-ES" sz="1200" b="0"/>
                  <a:t>Concentración Fe</a:t>
                </a:r>
                <a:r>
                  <a:rPr lang="es-ES" sz="1200" b="0" baseline="30000"/>
                  <a:t>+3</a:t>
                </a:r>
                <a:r>
                  <a:rPr lang="es-ES" sz="1200" b="0"/>
                  <a:t> (</a:t>
                </a:r>
                <a:r>
                  <a:rPr lang="es-ES" sz="1200" b="0" i="0" u="none" strike="noStrike" baseline="0">
                    <a:effectLst/>
                  </a:rPr>
                  <a:t>µg/mL)</a:t>
                </a:r>
                <a:r>
                  <a:rPr lang="es-ES" sz="1200" b="0" baseline="0"/>
                  <a:t> </a:t>
                </a:r>
                <a:endParaRPr lang="es-ES" sz="1200" b="0"/>
              </a:p>
            </c:rich>
          </c:tx>
          <c:layout>
            <c:manualLayout>
              <c:xMode val="edge"/>
              <c:yMode val="edge"/>
              <c:x val="0.34239781073877396"/>
              <c:y val="0.89256926217556143"/>
            </c:manualLayout>
          </c:layout>
          <c:overlay val="0"/>
        </c:title>
        <c:majorTickMark val="out"/>
        <c:minorTickMark val="none"/>
        <c:tickLblPos val="nextTo"/>
        <c:crossAx val="-1390458064"/>
        <c:crosses val="autoZero"/>
        <c:crossBetween val="midCat"/>
      </c:valAx>
      <c:valAx>
        <c:axId val="-13904580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200" b="0"/>
                </a:pPr>
                <a:r>
                  <a:rPr lang="es-ES" sz="1200" b="0"/>
                  <a:t>Absorbancia</a:t>
                </a:r>
              </a:p>
            </c:rich>
          </c:tx>
          <c:layout>
            <c:manualLayout>
              <c:xMode val="edge"/>
              <c:yMode val="edge"/>
              <c:x val="1.2919896640826873E-2"/>
              <c:y val="0.2842960775736366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-13904493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635000</xdr:colOff>
      <xdr:row>1</xdr:row>
      <xdr:rowOff>127000</xdr:rowOff>
    </xdr:from>
    <xdr:to>
      <xdr:col>13</xdr:col>
      <xdr:colOff>101600</xdr:colOff>
      <xdr:row>5</xdr:row>
      <xdr:rowOff>76200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F934C2C-BEA7-731C-663F-909E9CAE4A3B}"/>
            </a:ext>
          </a:extLst>
        </xdr:cNvPr>
        <xdr:cNvSpPr txBox="1"/>
      </xdr:nvSpPr>
      <xdr:spPr>
        <a:xfrm>
          <a:off x="5829300" y="330200"/>
          <a:ext cx="5245100" cy="762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_tradnl" sz="1100"/>
        </a:p>
        <a:p>
          <a:r>
            <a:rPr lang="es-ES_tradnl" sz="1100"/>
            <a:t>Rendimiento</a:t>
          </a:r>
          <a:r>
            <a:rPr lang="es-ES_tradnl" sz="1100" baseline="0"/>
            <a:t> (%) = (queso obtenido (kg) / leche utilizada (L)) x 100</a:t>
          </a:r>
          <a:endParaRPr lang="es-ES_tradnl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581025</xdr:colOff>
      <xdr:row>3</xdr:row>
      <xdr:rowOff>42861</xdr:rowOff>
    </xdr:from>
    <xdr:to>
      <xdr:col>13</xdr:col>
      <xdr:colOff>98425</xdr:colOff>
      <xdr:row>19</xdr:row>
      <xdr:rowOff>114300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D31332AC-B9F0-244D-BAEA-5D28E3AA08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13</xdr:row>
      <xdr:rowOff>0</xdr:rowOff>
    </xdr:from>
    <xdr:to>
      <xdr:col>1</xdr:col>
      <xdr:colOff>676275</xdr:colOff>
      <xdr:row>14</xdr:row>
      <xdr:rowOff>76200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40E6715-AA27-764C-91EA-B1E75AF24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000" y="2476500"/>
          <a:ext cx="676275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6B953A5-4259-264C-BDE8-9095B797E679}" name="Form_Responses1" displayName="Form_Responses1" ref="A18:AM65" headerRowCount="0">
  <tableColumns count="39">
    <tableColumn id="2" xr3:uid="{00000000-0010-0000-0000-000002000000}" name="Column2"/>
    <tableColumn id="3" xr3:uid="{00000000-0010-0000-0000-000003000000}" name="Column3"/>
    <tableColumn id="4" xr3:uid="{00000000-0010-0000-0000-000004000000}" name="Column4"/>
    <tableColumn id="5" xr3:uid="{00000000-0010-0000-0000-000005000000}" name="Column5"/>
    <tableColumn id="6" xr3:uid="{00000000-0010-0000-0000-000006000000}" name="Column6"/>
    <tableColumn id="7" xr3:uid="{00000000-0010-0000-0000-000007000000}" name="Column7"/>
    <tableColumn id="8" xr3:uid="{00000000-0010-0000-0000-000008000000}" name="Column8"/>
    <tableColumn id="9" xr3:uid="{00000000-0010-0000-0000-000009000000}" name="Column9"/>
    <tableColumn id="10" xr3:uid="{00000000-0010-0000-0000-00000A000000}" name="Column10"/>
    <tableColumn id="11" xr3:uid="{00000000-0010-0000-0000-00000B000000}" name="Column11"/>
    <tableColumn id="12" xr3:uid="{00000000-0010-0000-0000-00000C000000}" name="Column12"/>
    <tableColumn id="13" xr3:uid="{00000000-0010-0000-0000-00000D000000}" name="Column13"/>
    <tableColumn id="14" xr3:uid="{00000000-0010-0000-0000-00000E000000}" name="Column14"/>
    <tableColumn id="15" xr3:uid="{00000000-0010-0000-0000-00000F000000}" name="Column15"/>
    <tableColumn id="16" xr3:uid="{00000000-0010-0000-0000-000010000000}" name="Column16"/>
    <tableColumn id="17" xr3:uid="{00000000-0010-0000-0000-000011000000}" name="Column17"/>
    <tableColumn id="18" xr3:uid="{00000000-0010-0000-0000-000012000000}" name="Column18"/>
    <tableColumn id="19" xr3:uid="{00000000-0010-0000-0000-000013000000}" name="Column19"/>
    <tableColumn id="20" xr3:uid="{00000000-0010-0000-0000-000014000000}" name="Column20"/>
    <tableColumn id="21" xr3:uid="{00000000-0010-0000-0000-000015000000}" name="Column21"/>
    <tableColumn id="22" xr3:uid="{00000000-0010-0000-0000-000016000000}" name="Column22"/>
    <tableColumn id="23" xr3:uid="{00000000-0010-0000-0000-000017000000}" name="Column23"/>
    <tableColumn id="24" xr3:uid="{00000000-0010-0000-0000-000018000000}" name="Column24"/>
    <tableColumn id="25" xr3:uid="{00000000-0010-0000-0000-000019000000}" name="Column25"/>
    <tableColumn id="26" xr3:uid="{00000000-0010-0000-0000-00001A000000}" name="Column26"/>
    <tableColumn id="27" xr3:uid="{00000000-0010-0000-0000-00001B000000}" name="Column27"/>
    <tableColumn id="28" xr3:uid="{00000000-0010-0000-0000-00001C000000}" name="Column28"/>
    <tableColumn id="29" xr3:uid="{00000000-0010-0000-0000-00001D000000}" name="Column29"/>
    <tableColumn id="30" xr3:uid="{00000000-0010-0000-0000-00001E000000}" name="Column30"/>
    <tableColumn id="31" xr3:uid="{00000000-0010-0000-0000-00001F000000}" name="Column31"/>
    <tableColumn id="32" xr3:uid="{00000000-0010-0000-0000-000020000000}" name="Column32"/>
    <tableColumn id="33" xr3:uid="{00000000-0010-0000-0000-000021000000}" name="Column33"/>
    <tableColumn id="34" xr3:uid="{00000000-0010-0000-0000-000022000000}" name="Column34"/>
    <tableColumn id="35" xr3:uid="{00000000-0010-0000-0000-000023000000}" name="Column35"/>
    <tableColumn id="36" xr3:uid="{00000000-0010-0000-0000-000024000000}" name="Column36"/>
    <tableColumn id="37" xr3:uid="{00000000-0010-0000-0000-000025000000}" name="Column37"/>
    <tableColumn id="38" xr3:uid="{00000000-0010-0000-0000-000026000000}" name="Column38"/>
    <tableColumn id="39" xr3:uid="{00000000-0010-0000-0000-000027000000}" name="Column39"/>
    <tableColumn id="40" xr3:uid="{00000000-0010-0000-0000-000028000000}" name="Column40"/>
  </tableColumns>
  <tableStyleInfo name="Respuestas de formulario 1-style" showFirstColumn="1" showLastColumn="1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EB49A-1630-854F-832E-CDBDD5D4941D}">
  <sheetPr>
    <tabColor rgb="FFFFC000"/>
  </sheetPr>
  <dimension ref="B1:G15"/>
  <sheetViews>
    <sheetView topLeftCell="A17" workbookViewId="0">
      <selection activeCell="I6" sqref="I6"/>
    </sheetView>
  </sheetViews>
  <sheetFormatPr baseColWidth="10" defaultRowHeight="16" x14ac:dyDescent="0.2"/>
  <sheetData>
    <row r="1" spans="2:7" x14ac:dyDescent="0.2">
      <c r="B1" t="s">
        <v>117</v>
      </c>
    </row>
    <row r="3" spans="2:7" x14ac:dyDescent="0.2">
      <c r="B3" s="1" t="s">
        <v>23</v>
      </c>
    </row>
    <row r="4" spans="2:7" x14ac:dyDescent="0.2">
      <c r="B4" s="1">
        <v>6.36</v>
      </c>
    </row>
    <row r="5" spans="2:7" x14ac:dyDescent="0.2">
      <c r="B5" s="1">
        <v>6.36</v>
      </c>
    </row>
    <row r="6" spans="2:7" x14ac:dyDescent="0.2">
      <c r="B6" s="1">
        <v>6.34</v>
      </c>
    </row>
    <row r="9" spans="2:7" x14ac:dyDescent="0.2">
      <c r="C9" s="1" t="s">
        <v>43</v>
      </c>
      <c r="D9" s="1" t="s">
        <v>44</v>
      </c>
      <c r="E9" s="1" t="s">
        <v>45</v>
      </c>
      <c r="F9" s="1" t="s">
        <v>46</v>
      </c>
      <c r="G9" s="1" t="s">
        <v>47</v>
      </c>
    </row>
    <row r="10" spans="2:7" x14ac:dyDescent="0.2">
      <c r="B10" t="s">
        <v>95</v>
      </c>
      <c r="C10" s="11">
        <v>87.92</v>
      </c>
      <c r="D10" s="11">
        <v>-0.54</v>
      </c>
      <c r="E10" s="11">
        <v>4.01</v>
      </c>
      <c r="F10" s="11">
        <v>4.04</v>
      </c>
      <c r="G10" s="11">
        <v>97.65</v>
      </c>
    </row>
    <row r="11" spans="2:7" x14ac:dyDescent="0.2">
      <c r="B11" t="s">
        <v>94</v>
      </c>
      <c r="C11" s="11">
        <v>87.96</v>
      </c>
      <c r="D11" s="11">
        <v>-0.54</v>
      </c>
      <c r="E11" s="11">
        <v>4.0199999999999996</v>
      </c>
      <c r="F11" s="11">
        <v>4.0599999999999996</v>
      </c>
      <c r="G11" s="11">
        <v>97.68</v>
      </c>
    </row>
    <row r="12" spans="2:7" x14ac:dyDescent="0.2">
      <c r="B12" t="s">
        <v>93</v>
      </c>
      <c r="C12" s="11">
        <v>87.89</v>
      </c>
      <c r="D12" s="11">
        <v>-0.52</v>
      </c>
      <c r="E12" s="11">
        <v>4.09</v>
      </c>
      <c r="F12" s="11">
        <v>4.12</v>
      </c>
      <c r="G12" s="11">
        <v>97.31</v>
      </c>
    </row>
    <row r="13" spans="2:7" x14ac:dyDescent="0.2">
      <c r="B13" t="s">
        <v>92</v>
      </c>
      <c r="C13" s="11">
        <v>87.57</v>
      </c>
      <c r="D13" s="11">
        <v>-0.55000000000000004</v>
      </c>
      <c r="E13" s="11">
        <v>3.97</v>
      </c>
      <c r="F13" s="11">
        <v>4.01</v>
      </c>
      <c r="G13" s="11">
        <v>97.82</v>
      </c>
    </row>
    <row r="14" spans="2:7" x14ac:dyDescent="0.2">
      <c r="B14" t="s">
        <v>91</v>
      </c>
      <c r="C14" s="11">
        <v>86.78</v>
      </c>
      <c r="D14" s="11">
        <v>-0.53</v>
      </c>
      <c r="E14" s="11">
        <v>3.24</v>
      </c>
      <c r="F14" s="11">
        <v>3.28</v>
      </c>
      <c r="G14" s="11">
        <v>99.28</v>
      </c>
    </row>
    <row r="15" spans="2:7" x14ac:dyDescent="0.2">
      <c r="B15" t="s">
        <v>90</v>
      </c>
      <c r="C15" s="11">
        <v>87.54</v>
      </c>
      <c r="D15" s="11">
        <v>-0.54</v>
      </c>
      <c r="E15" s="11">
        <v>4</v>
      </c>
      <c r="F15" s="11">
        <v>4.04</v>
      </c>
      <c r="G15" s="11">
        <v>97.74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64990-C94D-CC4A-9149-847014525A7F}">
  <dimension ref="B3:L53"/>
  <sheetViews>
    <sheetView workbookViewId="0">
      <selection activeCell="C42" sqref="C42:D42"/>
    </sheetView>
  </sheetViews>
  <sheetFormatPr baseColWidth="10" defaultRowHeight="16" x14ac:dyDescent="0.2"/>
  <cols>
    <col min="2" max="2" width="18.83203125" customWidth="1"/>
    <col min="3" max="3" width="23.83203125" customWidth="1"/>
    <col min="4" max="4" width="21" customWidth="1"/>
    <col min="5" max="5" width="20.1640625" customWidth="1"/>
    <col min="6" max="6" width="20.33203125" customWidth="1"/>
    <col min="7" max="7" width="22.5" customWidth="1"/>
    <col min="8" max="8" width="21.33203125" customWidth="1"/>
    <col min="9" max="9" width="17.6640625" customWidth="1"/>
    <col min="10" max="10" width="23.6640625" customWidth="1"/>
    <col min="11" max="11" width="27" customWidth="1"/>
    <col min="12" max="12" width="26.5" customWidth="1"/>
  </cols>
  <sheetData>
    <row r="3" spans="2:11" x14ac:dyDescent="0.2">
      <c r="B3" s="20" t="s">
        <v>57</v>
      </c>
      <c r="C3" s="7" t="s">
        <v>60</v>
      </c>
      <c r="D3" s="1"/>
      <c r="E3" s="1"/>
      <c r="F3" s="1"/>
      <c r="G3" s="1"/>
      <c r="H3" s="1"/>
      <c r="I3" s="1"/>
      <c r="J3" s="1"/>
      <c r="K3" s="1"/>
    </row>
    <row r="4" spans="2:11" x14ac:dyDescent="0.2">
      <c r="B4" s="18" t="s">
        <v>19</v>
      </c>
      <c r="C4" s="8" t="s">
        <v>27</v>
      </c>
      <c r="D4" s="8" t="s">
        <v>28</v>
      </c>
      <c r="E4" s="8" t="s">
        <v>29</v>
      </c>
      <c r="F4" s="8" t="s">
        <v>30</v>
      </c>
      <c r="G4" s="8" t="s">
        <v>31</v>
      </c>
      <c r="H4" s="8" t="s">
        <v>32</v>
      </c>
      <c r="I4" s="8" t="s">
        <v>33</v>
      </c>
      <c r="J4" s="8" t="s">
        <v>34</v>
      </c>
      <c r="K4" s="8" t="s">
        <v>35</v>
      </c>
    </row>
    <row r="5" spans="2:11" x14ac:dyDescent="0.2">
      <c r="B5" s="8" t="s">
        <v>26</v>
      </c>
      <c r="C5" s="15">
        <v>0.16395363600000001</v>
      </c>
      <c r="D5" s="15">
        <v>0.11079684000000001</v>
      </c>
      <c r="E5" s="15">
        <v>0.35972382599999997</v>
      </c>
      <c r="F5" s="15">
        <v>1.3531947659999999</v>
      </c>
      <c r="G5" s="15">
        <v>4.3908941999999999E-2</v>
      </c>
      <c r="H5" s="15">
        <v>0.485593416</v>
      </c>
      <c r="I5" s="15">
        <v>1.272299952</v>
      </c>
      <c r="J5" s="15">
        <v>0.19801966799999998</v>
      </c>
      <c r="K5" s="15">
        <v>4.1118693000000005E-2</v>
      </c>
    </row>
    <row r="6" spans="2:11" x14ac:dyDescent="0.2">
      <c r="B6" s="8" t="s">
        <v>26</v>
      </c>
      <c r="C6" s="15">
        <v>0.16485546000000001</v>
      </c>
      <c r="D6" s="15">
        <v>0.103510176</v>
      </c>
      <c r="E6" s="15">
        <v>0.35379590399999999</v>
      </c>
      <c r="F6" s="15">
        <v>1.32295779</v>
      </c>
      <c r="G6" s="15">
        <v>4.5496374000000006E-2</v>
      </c>
      <c r="H6" s="15">
        <v>0.50105563200000003</v>
      </c>
      <c r="I6" s="15">
        <v>1.2700911300000002</v>
      </c>
      <c r="J6" s="15">
        <v>0.20466369000000001</v>
      </c>
      <c r="K6" s="15">
        <v>4.1160771960000002E-2</v>
      </c>
    </row>
    <row r="7" spans="2:11" x14ac:dyDescent="0.2">
      <c r="B7" s="8" t="s">
        <v>26</v>
      </c>
      <c r="C7" s="15">
        <v>0.17209176600000001</v>
      </c>
      <c r="D7" s="15">
        <v>0.11760210000000001</v>
      </c>
      <c r="E7" s="15">
        <v>0.37580142600000005</v>
      </c>
      <c r="F7" s="15">
        <v>1.3510995959999998</v>
      </c>
      <c r="G7" s="15">
        <v>4.5265836000000004E-2</v>
      </c>
      <c r="H7" s="15">
        <v>0.48204294600000003</v>
      </c>
      <c r="I7" s="15">
        <v>1.2737538660000001</v>
      </c>
      <c r="J7" s="15">
        <v>0.19921809600000001</v>
      </c>
      <c r="K7" s="15">
        <v>4.1128140899999999E-2</v>
      </c>
    </row>
    <row r="8" spans="2:11" x14ac:dyDescent="0.2">
      <c r="B8" s="12" t="s">
        <v>48</v>
      </c>
      <c r="C8" s="15">
        <v>0.17763790999999998</v>
      </c>
      <c r="D8" s="15">
        <v>0.11809408000000002</v>
      </c>
      <c r="E8" s="15">
        <v>0.36527788999999999</v>
      </c>
      <c r="F8" s="15">
        <v>1.45032882</v>
      </c>
      <c r="G8" s="15">
        <v>4.4415000000000003E-2</v>
      </c>
      <c r="H8" s="15">
        <v>0.53739001000000008</v>
      </c>
      <c r="I8" s="15">
        <v>1.3898102100000003</v>
      </c>
      <c r="J8" s="15">
        <v>0.28934093</v>
      </c>
      <c r="K8" s="15">
        <v>5.0299400000000001E-2</v>
      </c>
    </row>
    <row r="9" spans="2:11" x14ac:dyDescent="0.2">
      <c r="B9" s="12" t="s">
        <v>48</v>
      </c>
      <c r="C9" s="15">
        <v>0.15329896000000001</v>
      </c>
      <c r="D9" s="15">
        <v>0.12075052000000001</v>
      </c>
      <c r="E9" s="15">
        <v>0.35290467000000003</v>
      </c>
      <c r="F9" s="15">
        <v>1.4486927500000002</v>
      </c>
      <c r="G9" s="15">
        <v>4.1327100000000005E-2</v>
      </c>
      <c r="H9" s="15">
        <v>0.55901001000000006</v>
      </c>
      <c r="I9" s="15">
        <v>1.3765153200000002</v>
      </c>
      <c r="J9" s="15">
        <v>0.29009246</v>
      </c>
      <c r="K9" s="15">
        <v>5.135126000000001E-2</v>
      </c>
    </row>
    <row r="10" spans="2:11" x14ac:dyDescent="0.2">
      <c r="B10" s="12" t="s">
        <v>48</v>
      </c>
      <c r="C10" s="15">
        <v>0.15624162999999999</v>
      </c>
      <c r="D10" s="15">
        <v>0.11833096</v>
      </c>
      <c r="E10" s="15">
        <v>0.35796374999999997</v>
      </c>
      <c r="F10" s="15">
        <v>1.4424896899999999</v>
      </c>
      <c r="G10" s="15">
        <v>4.3879670000000003E-2</v>
      </c>
      <c r="H10" s="15">
        <v>0.54100196000000011</v>
      </c>
      <c r="I10" s="15">
        <v>1.3834760199999998</v>
      </c>
      <c r="J10" s="15">
        <v>0.32004979</v>
      </c>
      <c r="K10" s="15">
        <v>5.0469069999999998E-2</v>
      </c>
    </row>
    <row r="11" spans="2:11" x14ac:dyDescent="0.2">
      <c r="B11" s="12" t="s">
        <v>49</v>
      </c>
      <c r="C11" s="15">
        <v>0.17637977500000002</v>
      </c>
      <c r="D11" s="15">
        <v>0.11401445399999999</v>
      </c>
      <c r="E11" s="15">
        <v>0.362958418</v>
      </c>
      <c r="F11" s="15">
        <v>1.5247116060000001</v>
      </c>
      <c r="G11" s="15">
        <v>4.5778988E-2</v>
      </c>
      <c r="H11" s="15">
        <v>0.60035081800000001</v>
      </c>
      <c r="I11" s="15">
        <v>1.5563260849999998</v>
      </c>
      <c r="J11" s="15">
        <v>0.46809125399999996</v>
      </c>
      <c r="K11" s="15">
        <v>6.0135575999999996E-2</v>
      </c>
    </row>
    <row r="12" spans="2:11" x14ac:dyDescent="0.2">
      <c r="B12" s="12" t="s">
        <v>49</v>
      </c>
      <c r="C12" s="15">
        <v>0.170245222</v>
      </c>
      <c r="D12" s="15">
        <v>0.122193379</v>
      </c>
      <c r="E12" s="15">
        <v>0.37866147499999997</v>
      </c>
      <c r="F12" s="15">
        <v>1.530484993</v>
      </c>
      <c r="G12" s="15">
        <v>4.6230685000000001E-2</v>
      </c>
      <c r="H12" s="15">
        <v>0.60247518299999991</v>
      </c>
      <c r="I12" s="15">
        <v>1.559633101</v>
      </c>
      <c r="J12" s="15">
        <v>0.45102017299999997</v>
      </c>
      <c r="K12" s="15">
        <v>5.9396957999999993E-2</v>
      </c>
    </row>
    <row r="13" spans="2:11" x14ac:dyDescent="0.2">
      <c r="B13" s="12" t="s">
        <v>49</v>
      </c>
      <c r="C13" s="15">
        <v>0.16897587200000003</v>
      </c>
      <c r="D13" s="15">
        <v>0.11922836900000001</v>
      </c>
      <c r="E13" s="15">
        <v>0.37040974200000004</v>
      </c>
      <c r="F13" s="15">
        <v>1.5343883640000002</v>
      </c>
      <c r="G13" s="15">
        <v>4.5320585000000004E-2</v>
      </c>
      <c r="H13" s="15">
        <v>0.58799884499999999</v>
      </c>
      <c r="I13" s="15">
        <v>1.5197300059999999</v>
      </c>
      <c r="J13" s="15">
        <v>0.46306223299999999</v>
      </c>
      <c r="K13" s="15">
        <v>6.0722830000000005E-2</v>
      </c>
    </row>
    <row r="17" spans="2:12" x14ac:dyDescent="0.2">
      <c r="B17" s="18" t="s">
        <v>19</v>
      </c>
      <c r="C17" s="8" t="s">
        <v>36</v>
      </c>
      <c r="D17" s="8" t="s">
        <v>38</v>
      </c>
      <c r="E17" s="8" t="s">
        <v>37</v>
      </c>
    </row>
    <row r="18" spans="2:12" x14ac:dyDescent="0.2">
      <c r="B18" s="8" t="s">
        <v>26</v>
      </c>
      <c r="C18" s="15">
        <f t="shared" ref="C18:C26" si="0">SUM(C5:F5,H5)</f>
        <v>2.4732624839999997</v>
      </c>
      <c r="D18" s="15">
        <f t="shared" ref="D18:D24" si="1">SUM(G5,I5)</f>
        <v>1.3162088940000001</v>
      </c>
      <c r="E18" s="15">
        <f t="shared" ref="E18:E24" si="2">SUM(J5:K5)</f>
        <v>0.23913836099999999</v>
      </c>
    </row>
    <row r="19" spans="2:12" x14ac:dyDescent="0.2">
      <c r="B19" s="8" t="s">
        <v>26</v>
      </c>
      <c r="C19" s="15">
        <f t="shared" si="0"/>
        <v>2.4461749620000002</v>
      </c>
      <c r="D19" s="15">
        <f t="shared" si="1"/>
        <v>1.3155875040000002</v>
      </c>
      <c r="E19" s="15">
        <f t="shared" si="2"/>
        <v>0.24582446196000002</v>
      </c>
    </row>
    <row r="20" spans="2:12" x14ac:dyDescent="0.2">
      <c r="B20" s="8" t="s">
        <v>26</v>
      </c>
      <c r="C20" s="15">
        <f t="shared" si="0"/>
        <v>2.4986378340000002</v>
      </c>
      <c r="D20" s="15">
        <f t="shared" si="1"/>
        <v>1.3190197020000001</v>
      </c>
      <c r="E20" s="15">
        <f t="shared" si="2"/>
        <v>0.24034623690000001</v>
      </c>
    </row>
    <row r="21" spans="2:12" x14ac:dyDescent="0.2">
      <c r="B21" s="12" t="s">
        <v>48</v>
      </c>
      <c r="C21" s="15">
        <f t="shared" si="0"/>
        <v>2.6487287100000003</v>
      </c>
      <c r="D21" s="15">
        <f t="shared" si="1"/>
        <v>1.4342252100000004</v>
      </c>
      <c r="E21" s="15">
        <f t="shared" si="2"/>
        <v>0.33964032999999999</v>
      </c>
    </row>
    <row r="22" spans="2:12" x14ac:dyDescent="0.2">
      <c r="B22" s="12" t="s">
        <v>48</v>
      </c>
      <c r="C22" s="15">
        <f t="shared" si="0"/>
        <v>2.6346569100000004</v>
      </c>
      <c r="D22" s="15">
        <f t="shared" si="1"/>
        <v>1.4178424200000002</v>
      </c>
      <c r="E22" s="15">
        <f t="shared" si="2"/>
        <v>0.34144372000000001</v>
      </c>
    </row>
    <row r="23" spans="2:12" x14ac:dyDescent="0.2">
      <c r="B23" s="12" t="s">
        <v>48</v>
      </c>
      <c r="C23" s="15">
        <f t="shared" si="0"/>
        <v>2.6160279900000001</v>
      </c>
      <c r="D23" s="15">
        <f t="shared" si="1"/>
        <v>1.4273556899999997</v>
      </c>
      <c r="E23" s="15">
        <f t="shared" si="2"/>
        <v>0.37051886000000001</v>
      </c>
    </row>
    <row r="24" spans="2:12" x14ac:dyDescent="0.2">
      <c r="B24" s="12" t="s">
        <v>49</v>
      </c>
      <c r="C24" s="15">
        <f t="shared" si="0"/>
        <v>2.778415071</v>
      </c>
      <c r="D24" s="15">
        <f t="shared" si="1"/>
        <v>1.6021050729999997</v>
      </c>
      <c r="E24" s="15">
        <f t="shared" si="2"/>
        <v>0.52822682999999993</v>
      </c>
    </row>
    <row r="25" spans="2:12" x14ac:dyDescent="0.2">
      <c r="B25" s="12" t="s">
        <v>49</v>
      </c>
      <c r="C25" s="15">
        <f t="shared" si="0"/>
        <v>2.8040602520000002</v>
      </c>
      <c r="D25" s="15">
        <f t="shared" ref="D25:D26" si="3">SUM(G12,I12)</f>
        <v>1.605863786</v>
      </c>
      <c r="E25" s="15">
        <f t="shared" ref="E25:E26" si="4">SUM(J12:K12)</f>
        <v>0.51041713099999997</v>
      </c>
    </row>
    <row r="26" spans="2:12" x14ac:dyDescent="0.2">
      <c r="B26" s="12" t="s">
        <v>49</v>
      </c>
      <c r="C26" s="15">
        <f t="shared" si="0"/>
        <v>2.7810011920000002</v>
      </c>
      <c r="D26" s="15">
        <f t="shared" si="3"/>
        <v>1.5650505909999999</v>
      </c>
      <c r="E26" s="15">
        <f t="shared" si="4"/>
        <v>0.52378506300000005</v>
      </c>
    </row>
    <row r="30" spans="2:12" x14ac:dyDescent="0.2">
      <c r="B30" s="36" t="s">
        <v>58</v>
      </c>
      <c r="C30" s="7" t="s">
        <v>59</v>
      </c>
      <c r="D30" s="7"/>
      <c r="E30" s="7"/>
      <c r="F30" s="7"/>
      <c r="G30" s="7"/>
      <c r="H30" s="7"/>
      <c r="I30" s="7"/>
      <c r="J30" s="7"/>
      <c r="K30" s="7"/>
      <c r="L30" s="30"/>
    </row>
    <row r="31" spans="2:12" x14ac:dyDescent="0.2">
      <c r="B31" s="31" t="s">
        <v>19</v>
      </c>
      <c r="C31" s="32" t="s">
        <v>27</v>
      </c>
      <c r="D31" s="32" t="s">
        <v>28</v>
      </c>
      <c r="E31" s="32" t="s">
        <v>29</v>
      </c>
      <c r="F31" s="32" t="s">
        <v>30</v>
      </c>
      <c r="G31" s="32" t="s">
        <v>31</v>
      </c>
      <c r="H31" s="32" t="s">
        <v>32</v>
      </c>
      <c r="I31" s="32" t="s">
        <v>33</v>
      </c>
      <c r="J31" s="32" t="s">
        <v>34</v>
      </c>
      <c r="K31" s="32" t="s">
        <v>35</v>
      </c>
    </row>
    <row r="32" spans="2:12" x14ac:dyDescent="0.2">
      <c r="B32" s="33" t="s">
        <v>26</v>
      </c>
      <c r="C32" s="34">
        <v>0.68544895400000005</v>
      </c>
      <c r="D32" s="34">
        <v>0.62149487400000003</v>
      </c>
      <c r="E32" s="34">
        <v>1.552818048</v>
      </c>
      <c r="F32" s="34">
        <v>6.1345070059999998</v>
      </c>
      <c r="G32" s="34">
        <v>0.20054027299999999</v>
      </c>
      <c r="H32" s="34">
        <v>2.2991065669999999</v>
      </c>
      <c r="I32" s="34">
        <v>5.4840846789999995</v>
      </c>
      <c r="J32" s="34">
        <v>0.63566540999999988</v>
      </c>
      <c r="K32" s="34">
        <v>0.11414667039999998</v>
      </c>
    </row>
    <row r="33" spans="2:12" x14ac:dyDescent="0.2">
      <c r="B33" s="33" t="s">
        <v>26</v>
      </c>
      <c r="C33" s="34">
        <v>0.80533444799999998</v>
      </c>
      <c r="D33" s="34">
        <v>0.59322075899999993</v>
      </c>
      <c r="E33" s="34">
        <v>1.5023365280000001</v>
      </c>
      <c r="F33" s="34">
        <v>6.1474073879999995</v>
      </c>
      <c r="G33" s="34">
        <v>0.19874663699999998</v>
      </c>
      <c r="H33" s="34">
        <v>2.295689731</v>
      </c>
      <c r="I33" s="34">
        <v>5.5186608679999996</v>
      </c>
      <c r="J33" s="34">
        <v>0.65241277599999992</v>
      </c>
      <c r="K33" s="34">
        <v>0.13142157639999999</v>
      </c>
    </row>
    <row r="34" spans="2:12" x14ac:dyDescent="0.2">
      <c r="B34" s="33" t="s">
        <v>26</v>
      </c>
      <c r="C34" s="34">
        <v>0.78284095399999998</v>
      </c>
      <c r="D34" s="34">
        <v>0.50214300699999992</v>
      </c>
      <c r="E34" s="34">
        <v>1.585714225</v>
      </c>
      <c r="F34" s="34">
        <v>6.1170515189999994</v>
      </c>
      <c r="G34" s="34">
        <v>0.28591044799999998</v>
      </c>
      <c r="H34" s="34">
        <v>2.2800015029999998</v>
      </c>
      <c r="I34" s="34">
        <v>5.5112793660000001</v>
      </c>
      <c r="J34" s="34">
        <v>0.67028014999999996</v>
      </c>
      <c r="K34" s="34">
        <v>0.12681047100000001</v>
      </c>
    </row>
    <row r="35" spans="2:12" x14ac:dyDescent="0.2">
      <c r="B35" s="35" t="s">
        <v>48</v>
      </c>
      <c r="C35" s="34">
        <v>0.72638579999999997</v>
      </c>
      <c r="D35" s="34">
        <v>0.48510629999999993</v>
      </c>
      <c r="E35" s="34">
        <v>1.5891267</v>
      </c>
      <c r="F35" s="34">
        <v>6.4463048999999994</v>
      </c>
      <c r="G35" s="34">
        <v>0.290325</v>
      </c>
      <c r="H35" s="34">
        <v>2.5508720999999999</v>
      </c>
      <c r="I35" s="34">
        <v>6.2828976000000001</v>
      </c>
      <c r="J35" s="34">
        <v>1.112895</v>
      </c>
      <c r="K35" s="34">
        <v>0.2332533</v>
      </c>
    </row>
    <row r="36" spans="2:12" x14ac:dyDescent="0.2">
      <c r="B36" s="35" t="s">
        <v>48</v>
      </c>
      <c r="C36" s="34">
        <v>0.77290079999999994</v>
      </c>
      <c r="D36" s="34">
        <v>0.49128240000000006</v>
      </c>
      <c r="E36" s="34">
        <v>1.5865920000000002</v>
      </c>
      <c r="F36" s="34">
        <v>6.4668071999999999</v>
      </c>
      <c r="G36" s="34">
        <v>0.19988639999999999</v>
      </c>
      <c r="H36" s="34">
        <v>2.5544231999999996</v>
      </c>
      <c r="I36" s="34">
        <v>6.2897646000000007</v>
      </c>
      <c r="J36" s="34">
        <v>1.0951605</v>
      </c>
      <c r="K36" s="34">
        <v>0.2372958</v>
      </c>
    </row>
    <row r="37" spans="2:12" x14ac:dyDescent="0.2">
      <c r="B37" s="35" t="s">
        <v>48</v>
      </c>
      <c r="C37" s="34">
        <v>0.75190079999999992</v>
      </c>
      <c r="D37" s="34">
        <v>0.4933824</v>
      </c>
      <c r="E37" s="34">
        <v>1.582392</v>
      </c>
      <c r="F37" s="34">
        <v>6.4689072000000003</v>
      </c>
      <c r="G37" s="34">
        <v>0.26932499999999998</v>
      </c>
      <c r="H37" s="34">
        <v>2.5481232</v>
      </c>
      <c r="I37" s="34">
        <v>6.2876645999999994</v>
      </c>
      <c r="J37" s="34">
        <v>1.1035604999999999</v>
      </c>
      <c r="K37" s="34">
        <v>0.23519579999999998</v>
      </c>
    </row>
    <row r="38" spans="2:12" x14ac:dyDescent="0.2">
      <c r="B38" s="35" t="s">
        <v>49</v>
      </c>
      <c r="C38" s="34">
        <v>0.77599248099999996</v>
      </c>
      <c r="D38" s="34">
        <v>0.44943229100000009</v>
      </c>
      <c r="E38" s="34">
        <v>1.526728901</v>
      </c>
      <c r="F38" s="34">
        <v>6.7494999840000007</v>
      </c>
      <c r="G38" s="34">
        <v>0.28788624200000001</v>
      </c>
      <c r="H38" s="34">
        <v>2.6601606800000006</v>
      </c>
      <c r="I38" s="34">
        <v>6.5710808739999997</v>
      </c>
      <c r="J38" s="34">
        <v>1.735716305</v>
      </c>
      <c r="K38" s="34">
        <v>0.45409353599999996</v>
      </c>
    </row>
    <row r="39" spans="2:12" x14ac:dyDescent="0.2">
      <c r="B39" s="35" t="s">
        <v>49</v>
      </c>
      <c r="C39" s="34">
        <v>0.88718886299999999</v>
      </c>
      <c r="D39" s="34">
        <v>0.55620386700000002</v>
      </c>
      <c r="E39" s="34">
        <v>1.6983337660000002</v>
      </c>
      <c r="F39" s="34">
        <v>6.7928872400000007</v>
      </c>
      <c r="G39" s="34">
        <v>0.20055195000000001</v>
      </c>
      <c r="H39" s="34">
        <v>2.7198526049999998</v>
      </c>
      <c r="I39" s="34">
        <v>6.5802720309999998</v>
      </c>
      <c r="J39" s="34">
        <v>1.9154788869999999</v>
      </c>
      <c r="K39" s="34">
        <v>0.44352445899999998</v>
      </c>
    </row>
    <row r="40" spans="2:12" x14ac:dyDescent="0.2">
      <c r="B40" s="35" t="s">
        <v>49</v>
      </c>
      <c r="C40" s="34">
        <v>0.82282062200000006</v>
      </c>
      <c r="D40" s="34">
        <v>0.533853574</v>
      </c>
      <c r="E40" s="34">
        <v>1.6649149000000001</v>
      </c>
      <c r="F40" s="34">
        <v>6.7658821610000013</v>
      </c>
      <c r="G40" s="34">
        <v>0.29338715700000001</v>
      </c>
      <c r="H40" s="34">
        <v>2.7450599290000004</v>
      </c>
      <c r="I40" s="34">
        <v>6.5400346140000005</v>
      </c>
      <c r="J40" s="34">
        <v>1.9240951929999999</v>
      </c>
      <c r="K40" s="34">
        <v>0.44431891600000006</v>
      </c>
    </row>
    <row r="41" spans="2:12" x14ac:dyDescent="0.2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</row>
    <row r="42" spans="2:12" x14ac:dyDescent="0.2">
      <c r="B42" s="30"/>
      <c r="C42" s="37"/>
      <c r="D42" s="30"/>
      <c r="E42" s="30"/>
      <c r="F42" s="30"/>
      <c r="G42" s="30"/>
      <c r="H42" s="30"/>
      <c r="I42" s="30"/>
      <c r="J42" s="30"/>
      <c r="K42" s="30"/>
      <c r="L42" s="30"/>
    </row>
    <row r="43" spans="2:12" x14ac:dyDescent="0.2"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</row>
    <row r="44" spans="2:12" x14ac:dyDescent="0.2">
      <c r="B44" s="31" t="s">
        <v>19</v>
      </c>
      <c r="C44" s="32" t="s">
        <v>36</v>
      </c>
      <c r="D44" s="32" t="s">
        <v>38</v>
      </c>
      <c r="E44" s="32" t="s">
        <v>37</v>
      </c>
      <c r="F44" s="30"/>
      <c r="G44" s="30"/>
      <c r="H44" s="30"/>
      <c r="I44" s="30"/>
      <c r="J44" s="30"/>
      <c r="K44" s="30"/>
      <c r="L44" s="30"/>
    </row>
    <row r="45" spans="2:12" x14ac:dyDescent="0.2">
      <c r="B45" s="8" t="s">
        <v>26</v>
      </c>
      <c r="C45" s="15">
        <f>SUM(C32:F32,H32)</f>
        <v>11.293375448999999</v>
      </c>
      <c r="D45" s="15">
        <f>SUM(G32,I32)</f>
        <v>5.6846249519999992</v>
      </c>
      <c r="E45" s="15">
        <f>SUM(J32:K32)</f>
        <v>0.74981208039999991</v>
      </c>
      <c r="F45" s="30"/>
      <c r="G45" s="30"/>
      <c r="H45" s="30"/>
      <c r="I45" s="30"/>
      <c r="J45" s="30"/>
      <c r="K45" s="30"/>
      <c r="L45" s="30"/>
    </row>
    <row r="46" spans="2:12" x14ac:dyDescent="0.2">
      <c r="B46" s="8" t="s">
        <v>26</v>
      </c>
      <c r="C46" s="15">
        <f t="shared" ref="C46:C52" si="5">SUM(C33:F33,H33)</f>
        <v>11.343988853999999</v>
      </c>
      <c r="D46" s="15">
        <f t="shared" ref="D46:D52" si="6">SUM(G33,I33)</f>
        <v>5.7174075049999997</v>
      </c>
      <c r="E46" s="15">
        <f t="shared" ref="E46:E52" si="7">SUM(J33:K33)</f>
        <v>0.78383435239999988</v>
      </c>
      <c r="F46" s="30"/>
      <c r="G46" s="30"/>
      <c r="H46" s="30"/>
      <c r="I46" s="30"/>
      <c r="J46" s="30"/>
      <c r="K46" s="30"/>
      <c r="L46" s="30"/>
    </row>
    <row r="47" spans="2:12" x14ac:dyDescent="0.2">
      <c r="B47" s="8" t="s">
        <v>26</v>
      </c>
      <c r="C47" s="15">
        <f t="shared" si="5"/>
        <v>11.267751207999998</v>
      </c>
      <c r="D47" s="15">
        <f t="shared" si="6"/>
        <v>5.7971898140000002</v>
      </c>
      <c r="E47" s="15">
        <f t="shared" si="7"/>
        <v>0.79709062099999994</v>
      </c>
      <c r="F47" s="30"/>
      <c r="G47" s="30"/>
      <c r="H47" s="30"/>
      <c r="I47" s="30"/>
      <c r="J47" s="30"/>
      <c r="K47" s="30"/>
      <c r="L47" s="30"/>
    </row>
    <row r="48" spans="2:12" x14ac:dyDescent="0.2">
      <c r="B48" s="12" t="s">
        <v>48</v>
      </c>
      <c r="C48" s="15">
        <f t="shared" si="5"/>
        <v>11.797795799999999</v>
      </c>
      <c r="D48" s="15">
        <f t="shared" si="6"/>
        <v>6.5732226000000002</v>
      </c>
      <c r="E48" s="15">
        <f t="shared" si="7"/>
        <v>1.3461482999999999</v>
      </c>
      <c r="F48" s="30"/>
      <c r="G48" s="30"/>
      <c r="H48" s="30"/>
      <c r="I48" s="30"/>
      <c r="J48" s="30"/>
      <c r="K48" s="30"/>
      <c r="L48" s="30"/>
    </row>
    <row r="49" spans="2:12" x14ac:dyDescent="0.2">
      <c r="B49" s="12" t="s">
        <v>48</v>
      </c>
      <c r="C49" s="15">
        <f t="shared" si="5"/>
        <v>11.872005599999998</v>
      </c>
      <c r="D49" s="15">
        <f t="shared" si="6"/>
        <v>6.4896510000000003</v>
      </c>
      <c r="E49" s="15">
        <f t="shared" si="7"/>
        <v>1.3324563</v>
      </c>
      <c r="F49" s="30"/>
      <c r="G49" s="30"/>
      <c r="H49" s="30"/>
      <c r="I49" s="30"/>
      <c r="J49" s="30"/>
      <c r="K49" s="30"/>
      <c r="L49" s="30"/>
    </row>
    <row r="50" spans="2:12" x14ac:dyDescent="0.2">
      <c r="B50" s="12" t="s">
        <v>48</v>
      </c>
      <c r="C50" s="15">
        <f t="shared" si="5"/>
        <v>11.844705600000001</v>
      </c>
      <c r="D50" s="15">
        <f t="shared" si="6"/>
        <v>6.5569895999999996</v>
      </c>
      <c r="E50" s="15">
        <f t="shared" si="7"/>
        <v>1.3387563</v>
      </c>
      <c r="F50" s="30"/>
      <c r="G50" s="30"/>
      <c r="H50" s="30"/>
      <c r="I50" s="30"/>
      <c r="J50" s="30"/>
      <c r="K50" s="30"/>
      <c r="L50" s="30"/>
    </row>
    <row r="51" spans="2:12" x14ac:dyDescent="0.2">
      <c r="B51" s="12" t="s">
        <v>49</v>
      </c>
      <c r="C51" s="15">
        <f t="shared" si="5"/>
        <v>12.161814337000001</v>
      </c>
      <c r="D51" s="15">
        <f t="shared" si="6"/>
        <v>6.8589671159999996</v>
      </c>
      <c r="E51" s="15">
        <f t="shared" si="7"/>
        <v>2.1898098409999998</v>
      </c>
    </row>
    <row r="52" spans="2:12" x14ac:dyDescent="0.2">
      <c r="B52" s="12" t="s">
        <v>49</v>
      </c>
      <c r="C52" s="15">
        <f t="shared" si="5"/>
        <v>12.654466341000001</v>
      </c>
      <c r="D52" s="15">
        <f t="shared" si="6"/>
        <v>6.7808239810000002</v>
      </c>
      <c r="E52" s="15">
        <f t="shared" si="7"/>
        <v>2.3590033459999997</v>
      </c>
    </row>
    <row r="53" spans="2:12" x14ac:dyDescent="0.2">
      <c r="B53" s="12" t="s">
        <v>49</v>
      </c>
      <c r="C53" s="15">
        <f>SUM(C40:F40,H40)</f>
        <v>12.532531186000002</v>
      </c>
      <c r="D53" s="15">
        <f>SUM(G40,I40)</f>
        <v>6.8334217710000003</v>
      </c>
      <c r="E53" s="15">
        <f>SUM(J40:K40)</f>
        <v>2.3684141089999997</v>
      </c>
    </row>
  </sheetData>
  <pageMargins left="0.7" right="0.7" top="0.75" bottom="0.75" header="0.3" footer="0.3"/>
  <pageSetup paperSize="9"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216B4-F00D-DF42-AD20-AF8665129501}">
  <dimension ref="B3:L53"/>
  <sheetViews>
    <sheetView topLeftCell="A29" workbookViewId="0">
      <selection activeCell="C42" sqref="C42"/>
    </sheetView>
  </sheetViews>
  <sheetFormatPr baseColWidth="10" defaultRowHeight="16" x14ac:dyDescent="0.2"/>
  <cols>
    <col min="2" max="2" width="18.83203125" customWidth="1"/>
    <col min="3" max="3" width="23.83203125" customWidth="1"/>
    <col min="4" max="4" width="21" customWidth="1"/>
    <col min="5" max="5" width="20.1640625" customWidth="1"/>
    <col min="6" max="6" width="20.33203125" customWidth="1"/>
    <col min="7" max="7" width="22.5" customWidth="1"/>
    <col min="8" max="8" width="21.33203125" customWidth="1"/>
    <col min="9" max="9" width="17.6640625" customWidth="1"/>
    <col min="10" max="10" width="23.6640625" customWidth="1"/>
    <col min="11" max="11" width="27" customWidth="1"/>
    <col min="12" max="12" width="26.5" customWidth="1"/>
  </cols>
  <sheetData>
    <row r="3" spans="2:11" x14ac:dyDescent="0.2">
      <c r="B3" s="20" t="s">
        <v>57</v>
      </c>
      <c r="C3" s="7" t="s">
        <v>60</v>
      </c>
      <c r="D3" s="1"/>
      <c r="E3" s="1"/>
      <c r="F3" s="1"/>
      <c r="G3" s="1"/>
      <c r="H3" s="1"/>
      <c r="I3" s="1"/>
      <c r="J3" s="1"/>
      <c r="K3" s="1"/>
    </row>
    <row r="4" spans="2:11" x14ac:dyDescent="0.2">
      <c r="B4" s="18" t="s">
        <v>19</v>
      </c>
      <c r="C4" s="8" t="s">
        <v>27</v>
      </c>
      <c r="D4" s="8" t="s">
        <v>28</v>
      </c>
      <c r="E4" s="8" t="s">
        <v>29</v>
      </c>
      <c r="F4" s="8" t="s">
        <v>30</v>
      </c>
      <c r="G4" s="8" t="s">
        <v>31</v>
      </c>
      <c r="H4" s="8" t="s">
        <v>32</v>
      </c>
      <c r="I4" s="8" t="s">
        <v>33</v>
      </c>
      <c r="J4" s="8" t="s">
        <v>34</v>
      </c>
      <c r="K4" s="8" t="s">
        <v>35</v>
      </c>
    </row>
    <row r="5" spans="2:11" x14ac:dyDescent="0.2">
      <c r="B5" s="8" t="s">
        <v>26</v>
      </c>
      <c r="C5" s="15">
        <f>'Fatty acids'!C5*$G$18</f>
        <v>163.95363600000002</v>
      </c>
      <c r="D5" s="15">
        <f>'Fatty acids'!D5*'Fatty acids mg'!$G$18</f>
        <v>110.79684</v>
      </c>
      <c r="E5" s="15">
        <f>'Fatty acids'!E5*'Fatty acids mg'!$G$18</f>
        <v>359.72382599999997</v>
      </c>
      <c r="F5" s="15">
        <f>'Fatty acids'!F5*'Fatty acids mg'!$G$18</f>
        <v>1353.1947659999998</v>
      </c>
      <c r="G5" s="15">
        <f>'Fatty acids'!G5*'Fatty acids mg'!$G$18</f>
        <v>43.908941999999996</v>
      </c>
      <c r="H5" s="15">
        <f>'Fatty acids'!H5*'Fatty acids mg'!$G$18</f>
        <v>485.59341599999999</v>
      </c>
      <c r="I5" s="15">
        <f>'Fatty acids'!I5*'Fatty acids mg'!$G$18</f>
        <v>1272.2999520000001</v>
      </c>
      <c r="J5" s="15">
        <f>'Fatty acids'!J5*'Fatty acids mg'!$G$18</f>
        <v>198.019668</v>
      </c>
      <c r="K5" s="15">
        <f>'Fatty acids'!K5*'Fatty acids mg'!$G$18</f>
        <v>41.118693000000007</v>
      </c>
    </row>
    <row r="6" spans="2:11" x14ac:dyDescent="0.2">
      <c r="B6" s="8" t="s">
        <v>26</v>
      </c>
      <c r="C6" s="15">
        <f>'Fatty acids'!C6*$G$18</f>
        <v>164.85546000000002</v>
      </c>
      <c r="D6" s="15">
        <f>'Fatty acids'!D6*'Fatty acids mg'!$G$18</f>
        <v>103.510176</v>
      </c>
      <c r="E6" s="15">
        <f>'Fatty acids'!E6*'Fatty acids mg'!$G$18</f>
        <v>353.79590400000001</v>
      </c>
      <c r="F6" s="15">
        <f>'Fatty acids'!F6*'Fatty acids mg'!$G$18</f>
        <v>1322.9577899999999</v>
      </c>
      <c r="G6" s="15">
        <f>'Fatty acids'!G6*'Fatty acids mg'!$G$18</f>
        <v>45.496374000000003</v>
      </c>
      <c r="H6" s="15">
        <f>'Fatty acids'!H6*'Fatty acids mg'!$G$18</f>
        <v>501.055632</v>
      </c>
      <c r="I6" s="15">
        <f>'Fatty acids'!I6*'Fatty acids mg'!$G$18</f>
        <v>1270.0911300000002</v>
      </c>
      <c r="J6" s="15">
        <f>'Fatty acids'!J6*'Fatty acids mg'!$G$18</f>
        <v>204.66369</v>
      </c>
      <c r="K6" s="15">
        <f>'Fatty acids'!K6*'Fatty acids mg'!$G$18</f>
        <v>41.160771960000005</v>
      </c>
    </row>
    <row r="7" spans="2:11" x14ac:dyDescent="0.2">
      <c r="B7" s="8" t="s">
        <v>26</v>
      </c>
      <c r="C7" s="15">
        <f>'Fatty acids'!C7*$G$18</f>
        <v>172.09176600000001</v>
      </c>
      <c r="D7" s="15">
        <f>'Fatty acids'!D7*'Fatty acids mg'!$G$18</f>
        <v>117.60210000000002</v>
      </c>
      <c r="E7" s="15">
        <f>'Fatty acids'!E7*'Fatty acids mg'!$G$18</f>
        <v>375.80142600000005</v>
      </c>
      <c r="F7" s="15">
        <f>'Fatty acids'!F7*'Fatty acids mg'!$G$18</f>
        <v>1351.0995959999998</v>
      </c>
      <c r="G7" s="15">
        <f>'Fatty acids'!G7*'Fatty acids mg'!$G$18</f>
        <v>45.265836000000007</v>
      </c>
      <c r="H7" s="15">
        <f>'Fatty acids'!H7*'Fatty acids mg'!$G$18</f>
        <v>482.04294600000003</v>
      </c>
      <c r="I7" s="15">
        <f>'Fatty acids'!I7*'Fatty acids mg'!$G$18</f>
        <v>1273.753866</v>
      </c>
      <c r="J7" s="15">
        <f>'Fatty acids'!J7*'Fatty acids mg'!$G$18</f>
        <v>199.218096</v>
      </c>
      <c r="K7" s="15">
        <f>'Fatty acids'!K7*'Fatty acids mg'!$G$18</f>
        <v>41.128140899999998</v>
      </c>
    </row>
    <row r="8" spans="2:11" x14ac:dyDescent="0.2">
      <c r="B8" s="12" t="s">
        <v>48</v>
      </c>
      <c r="C8" s="15">
        <f>'Fatty acids'!C8*$G$18</f>
        <v>177.63790999999998</v>
      </c>
      <c r="D8" s="15">
        <f>'Fatty acids'!D8*'Fatty acids mg'!$G$18</f>
        <v>118.09408000000002</v>
      </c>
      <c r="E8" s="15">
        <f>'Fatty acids'!E8*'Fatty acids mg'!$G$18</f>
        <v>365.27789000000001</v>
      </c>
      <c r="F8" s="15">
        <f>'Fatty acids'!F8*'Fatty acids mg'!$G$18</f>
        <v>1450.32882</v>
      </c>
      <c r="G8" s="15">
        <f>'Fatty acids'!G8*'Fatty acids mg'!$G$18</f>
        <v>44.415000000000006</v>
      </c>
      <c r="H8" s="15">
        <f>'Fatty acids'!H8*'Fatty acids mg'!$G$18</f>
        <v>537.39001000000007</v>
      </c>
      <c r="I8" s="15">
        <f>'Fatty acids'!I8*'Fatty acids mg'!$G$18</f>
        <v>1389.8102100000003</v>
      </c>
      <c r="J8" s="15">
        <f>'Fatty acids'!J8*'Fatty acids mg'!$G$18</f>
        <v>289.34093000000001</v>
      </c>
      <c r="K8" s="15">
        <f>'Fatty acids'!K8*'Fatty acids mg'!$G$18</f>
        <v>50.299399999999999</v>
      </c>
    </row>
    <row r="9" spans="2:11" x14ac:dyDescent="0.2">
      <c r="B9" s="12" t="s">
        <v>48</v>
      </c>
      <c r="C9" s="15">
        <f>'Fatty acids'!C9*$G$18</f>
        <v>153.29896000000002</v>
      </c>
      <c r="D9" s="15">
        <f>'Fatty acids'!D9*'Fatty acids mg'!$G$18</f>
        <v>120.75052000000001</v>
      </c>
      <c r="E9" s="15">
        <f>'Fatty acids'!E9*'Fatty acids mg'!$G$18</f>
        <v>352.90467000000001</v>
      </c>
      <c r="F9" s="15">
        <f>'Fatty acids'!F9*'Fatty acids mg'!$G$18</f>
        <v>1448.6927500000002</v>
      </c>
      <c r="G9" s="15">
        <f>'Fatty acids'!G9*'Fatty acids mg'!$G$18</f>
        <v>41.327100000000009</v>
      </c>
      <c r="H9" s="15">
        <f>'Fatty acids'!H9*'Fatty acids mg'!$G$18</f>
        <v>559.01001000000008</v>
      </c>
      <c r="I9" s="15">
        <f>'Fatty acids'!I9*'Fatty acids mg'!$G$18</f>
        <v>1376.5153200000002</v>
      </c>
      <c r="J9" s="15">
        <f>'Fatty acids'!J9*'Fatty acids mg'!$G$18</f>
        <v>290.09246000000002</v>
      </c>
      <c r="K9" s="15">
        <f>'Fatty acids'!K9*'Fatty acids mg'!$G$18</f>
        <v>51.351260000000011</v>
      </c>
    </row>
    <row r="10" spans="2:11" x14ac:dyDescent="0.2">
      <c r="B10" s="12" t="s">
        <v>48</v>
      </c>
      <c r="C10" s="15">
        <f>'Fatty acids'!C10*$G$18</f>
        <v>156.24162999999999</v>
      </c>
      <c r="D10" s="15">
        <f>'Fatty acids'!D10*'Fatty acids mg'!$G$18</f>
        <v>118.33096</v>
      </c>
      <c r="E10" s="15">
        <f>'Fatty acids'!E10*'Fatty acids mg'!$G$18</f>
        <v>357.96374999999995</v>
      </c>
      <c r="F10" s="15">
        <f>'Fatty acids'!F10*'Fatty acids mg'!$G$18</f>
        <v>1442.4896899999999</v>
      </c>
      <c r="G10" s="15">
        <f>'Fatty acids'!G10*'Fatty acids mg'!$G$18</f>
        <v>43.879670000000004</v>
      </c>
      <c r="H10" s="15">
        <f>'Fatty acids'!H10*'Fatty acids mg'!$G$18</f>
        <v>541.00196000000017</v>
      </c>
      <c r="I10" s="15">
        <f>'Fatty acids'!I10*'Fatty acids mg'!$G$18</f>
        <v>1383.4760199999998</v>
      </c>
      <c r="J10" s="15">
        <f>'Fatty acids'!J10*'Fatty acids mg'!$G$18</f>
        <v>320.04978999999997</v>
      </c>
      <c r="K10" s="15">
        <f>'Fatty acids'!K10*'Fatty acids mg'!$G$18</f>
        <v>50.469069999999995</v>
      </c>
    </row>
    <row r="11" spans="2:11" x14ac:dyDescent="0.2">
      <c r="B11" s="12" t="s">
        <v>49</v>
      </c>
      <c r="C11" s="15">
        <f>'Fatty acids'!C11*$G$18</f>
        <v>176.37977500000002</v>
      </c>
      <c r="D11" s="15">
        <f>'Fatty acids'!D11*'Fatty acids mg'!$G$18</f>
        <v>114.01445399999999</v>
      </c>
      <c r="E11" s="15">
        <f>'Fatty acids'!E11*'Fatty acids mg'!$G$18</f>
        <v>362.95841799999999</v>
      </c>
      <c r="F11" s="15">
        <f>'Fatty acids'!F11*'Fatty acids mg'!$G$18</f>
        <v>1524.7116060000001</v>
      </c>
      <c r="G11" s="15">
        <f>'Fatty acids'!G11*'Fatty acids mg'!$G$18</f>
        <v>45.778987999999998</v>
      </c>
      <c r="H11" s="15">
        <f>'Fatty acids'!H11*'Fatty acids mg'!$G$18</f>
        <v>600.350818</v>
      </c>
      <c r="I11" s="15">
        <f>'Fatty acids'!I11*'Fatty acids mg'!$G$18</f>
        <v>1556.3260849999997</v>
      </c>
      <c r="J11" s="15">
        <f>'Fatty acids'!J11*'Fatty acids mg'!$G$18</f>
        <v>468.09125399999994</v>
      </c>
      <c r="K11" s="15">
        <f>'Fatty acids'!K11*'Fatty acids mg'!$G$18</f>
        <v>60.135575999999993</v>
      </c>
    </row>
    <row r="12" spans="2:11" x14ac:dyDescent="0.2">
      <c r="B12" s="12" t="s">
        <v>49</v>
      </c>
      <c r="C12" s="15">
        <f>'Fatty acids'!C12*$G$18</f>
        <v>170.24522200000001</v>
      </c>
      <c r="D12" s="15">
        <f>'Fatty acids'!D12*'Fatty acids mg'!$G$18</f>
        <v>122.19337900000001</v>
      </c>
      <c r="E12" s="15">
        <f>'Fatty acids'!E12*'Fatty acids mg'!$G$18</f>
        <v>378.661475</v>
      </c>
      <c r="F12" s="15">
        <f>'Fatty acids'!F12*'Fatty acids mg'!$G$18</f>
        <v>1530.484993</v>
      </c>
      <c r="G12" s="15">
        <f>'Fatty acids'!G12*'Fatty acids mg'!$G$18</f>
        <v>46.230685000000001</v>
      </c>
      <c r="H12" s="15">
        <f>'Fatty acids'!H12*'Fatty acids mg'!$G$18</f>
        <v>602.4751829999999</v>
      </c>
      <c r="I12" s="15">
        <f>'Fatty acids'!I12*'Fatty acids mg'!$G$18</f>
        <v>1559.6331009999999</v>
      </c>
      <c r="J12" s="15">
        <f>'Fatty acids'!J12*'Fatty acids mg'!$G$18</f>
        <v>451.02017299999994</v>
      </c>
      <c r="K12" s="15">
        <f>'Fatty acids'!K12*'Fatty acids mg'!$G$18</f>
        <v>59.396957999999991</v>
      </c>
    </row>
    <row r="13" spans="2:11" x14ac:dyDescent="0.2">
      <c r="B13" s="12" t="s">
        <v>49</v>
      </c>
      <c r="C13" s="15">
        <f>'Fatty acids'!C13*$G$18</f>
        <v>168.97587200000004</v>
      </c>
      <c r="D13" s="15">
        <f>'Fatty acids'!D13*'Fatty acids mg'!$G$18</f>
        <v>119.22836900000001</v>
      </c>
      <c r="E13" s="15">
        <f>'Fatty acids'!E13*'Fatty acids mg'!$G$18</f>
        <v>370.40974200000005</v>
      </c>
      <c r="F13" s="15">
        <f>'Fatty acids'!F13*'Fatty acids mg'!$G$18</f>
        <v>1534.3883640000001</v>
      </c>
      <c r="G13" s="15">
        <f>'Fatty acids'!G13*'Fatty acids mg'!$G$18</f>
        <v>45.320585000000001</v>
      </c>
      <c r="H13" s="15">
        <f>'Fatty acids'!H13*'Fatty acids mg'!$G$18</f>
        <v>587.99884499999996</v>
      </c>
      <c r="I13" s="15">
        <f>'Fatty acids'!I13*'Fatty acids mg'!$G$18</f>
        <v>1519.7300059999998</v>
      </c>
      <c r="J13" s="15">
        <f>'Fatty acids'!J13*'Fatty acids mg'!$G$18</f>
        <v>463.06223299999999</v>
      </c>
      <c r="K13" s="15">
        <f>'Fatty acids'!K13*'Fatty acids mg'!$G$18</f>
        <v>60.722830000000002</v>
      </c>
    </row>
    <row r="17" spans="2:12" x14ac:dyDescent="0.2">
      <c r="B17" s="18" t="s">
        <v>19</v>
      </c>
      <c r="C17" s="8" t="s">
        <v>36</v>
      </c>
      <c r="D17" s="8" t="s">
        <v>38</v>
      </c>
      <c r="E17" s="8" t="s">
        <v>37</v>
      </c>
    </row>
    <row r="18" spans="2:12" x14ac:dyDescent="0.2">
      <c r="B18" s="8" t="s">
        <v>26</v>
      </c>
      <c r="C18" s="15">
        <f t="shared" ref="C18:C26" si="0">SUM(C5:F5,H5)</f>
        <v>2473.2624839999999</v>
      </c>
      <c r="D18" s="15">
        <f t="shared" ref="D18:D26" si="1">SUM(G5,I5)</f>
        <v>1316.2088940000001</v>
      </c>
      <c r="E18" s="15">
        <f t="shared" ref="E18:E26" si="2">SUM(J5:K5)</f>
        <v>239.138361</v>
      </c>
      <c r="G18">
        <v>1000</v>
      </c>
    </row>
    <row r="19" spans="2:12" x14ac:dyDescent="0.2">
      <c r="B19" s="8" t="s">
        <v>26</v>
      </c>
      <c r="C19" s="15">
        <f t="shared" si="0"/>
        <v>2446.1749620000001</v>
      </c>
      <c r="D19" s="15">
        <f t="shared" si="1"/>
        <v>1315.5875040000003</v>
      </c>
      <c r="E19" s="15">
        <f t="shared" si="2"/>
        <v>245.82446196000001</v>
      </c>
    </row>
    <row r="20" spans="2:12" x14ac:dyDescent="0.2">
      <c r="B20" s="8" t="s">
        <v>26</v>
      </c>
      <c r="C20" s="15">
        <f t="shared" si="0"/>
        <v>2498.6378340000001</v>
      </c>
      <c r="D20" s="15">
        <f t="shared" si="1"/>
        <v>1319.0197020000001</v>
      </c>
      <c r="E20" s="15">
        <f t="shared" si="2"/>
        <v>240.34623690000001</v>
      </c>
    </row>
    <row r="21" spans="2:12" x14ac:dyDescent="0.2">
      <c r="B21" s="12" t="s">
        <v>48</v>
      </c>
      <c r="C21" s="15">
        <f t="shared" si="0"/>
        <v>2648.7287100000003</v>
      </c>
      <c r="D21" s="15">
        <f t="shared" si="1"/>
        <v>1434.2252100000003</v>
      </c>
      <c r="E21" s="15">
        <f t="shared" si="2"/>
        <v>339.64033000000001</v>
      </c>
    </row>
    <row r="22" spans="2:12" x14ac:dyDescent="0.2">
      <c r="B22" s="12" t="s">
        <v>48</v>
      </c>
      <c r="C22" s="15">
        <f t="shared" si="0"/>
        <v>2634.6569100000002</v>
      </c>
      <c r="D22" s="15">
        <f t="shared" si="1"/>
        <v>1417.8424200000002</v>
      </c>
      <c r="E22" s="15">
        <f t="shared" si="2"/>
        <v>341.44372000000004</v>
      </c>
    </row>
    <row r="23" spans="2:12" x14ac:dyDescent="0.2">
      <c r="B23" s="12" t="s">
        <v>48</v>
      </c>
      <c r="C23" s="15">
        <f t="shared" si="0"/>
        <v>2616.02799</v>
      </c>
      <c r="D23" s="15">
        <f t="shared" si="1"/>
        <v>1427.3556899999999</v>
      </c>
      <c r="E23" s="15">
        <f t="shared" si="2"/>
        <v>370.51885999999996</v>
      </c>
    </row>
    <row r="24" spans="2:12" x14ac:dyDescent="0.2">
      <c r="B24" s="12" t="s">
        <v>49</v>
      </c>
      <c r="C24" s="15">
        <f t="shared" si="0"/>
        <v>2778.4150709999999</v>
      </c>
      <c r="D24" s="15">
        <f t="shared" si="1"/>
        <v>1602.1050729999997</v>
      </c>
      <c r="E24" s="15">
        <f t="shared" si="2"/>
        <v>528.22682999999995</v>
      </c>
    </row>
    <row r="25" spans="2:12" x14ac:dyDescent="0.2">
      <c r="B25" s="12" t="s">
        <v>49</v>
      </c>
      <c r="C25" s="15">
        <f t="shared" si="0"/>
        <v>2804.0602519999998</v>
      </c>
      <c r="D25" s="15">
        <f t="shared" si="1"/>
        <v>1605.8637859999999</v>
      </c>
      <c r="E25" s="15">
        <f t="shared" si="2"/>
        <v>510.41713099999993</v>
      </c>
    </row>
    <row r="26" spans="2:12" x14ac:dyDescent="0.2">
      <c r="B26" s="12" t="s">
        <v>49</v>
      </c>
      <c r="C26" s="15">
        <f t="shared" si="0"/>
        <v>2781.0011920000002</v>
      </c>
      <c r="D26" s="15">
        <f t="shared" si="1"/>
        <v>1565.0505909999997</v>
      </c>
      <c r="E26" s="15">
        <f t="shared" si="2"/>
        <v>523.78506300000004</v>
      </c>
    </row>
    <row r="30" spans="2:12" x14ac:dyDescent="0.2">
      <c r="B30" s="36" t="s">
        <v>58</v>
      </c>
      <c r="C30" s="7" t="s">
        <v>59</v>
      </c>
      <c r="D30" s="7"/>
      <c r="E30" s="7"/>
      <c r="F30" s="7"/>
      <c r="G30" s="7"/>
      <c r="H30" s="7"/>
      <c r="I30" s="7"/>
      <c r="J30" s="7"/>
      <c r="K30" s="7"/>
      <c r="L30" s="30"/>
    </row>
    <row r="31" spans="2:12" x14ac:dyDescent="0.2">
      <c r="B31" s="31" t="s">
        <v>19</v>
      </c>
      <c r="C31" s="32" t="s">
        <v>27</v>
      </c>
      <c r="D31" s="32" t="s">
        <v>28</v>
      </c>
      <c r="E31" s="32" t="s">
        <v>29</v>
      </c>
      <c r="F31" s="32" t="s">
        <v>30</v>
      </c>
      <c r="G31" s="32" t="s">
        <v>31</v>
      </c>
      <c r="H31" s="32" t="s">
        <v>32</v>
      </c>
      <c r="I31" s="32" t="s">
        <v>33</v>
      </c>
      <c r="J31" s="32" t="s">
        <v>34</v>
      </c>
      <c r="K31" s="32" t="s">
        <v>35</v>
      </c>
    </row>
    <row r="32" spans="2:12" x14ac:dyDescent="0.2">
      <c r="B32" s="33" t="s">
        <v>26</v>
      </c>
      <c r="C32" s="34">
        <f>'Fatty acids'!C32*$G$18</f>
        <v>685.44895400000007</v>
      </c>
      <c r="D32" s="34">
        <f>'Fatty acids'!D32*$G$18</f>
        <v>621.49487399999998</v>
      </c>
      <c r="E32" s="34">
        <f>'Fatty acids'!E32*$G$18</f>
        <v>1552.8180480000001</v>
      </c>
      <c r="F32" s="34">
        <f>'Fatty acids'!F32*$G$18</f>
        <v>6134.5070059999998</v>
      </c>
      <c r="G32" s="34">
        <f>'Fatty acids'!G32*$G$18</f>
        <v>200.54027299999998</v>
      </c>
      <c r="H32" s="34">
        <f>'Fatty acids'!H32*$G$18</f>
        <v>2299.1065669999998</v>
      </c>
      <c r="I32" s="34">
        <f>'Fatty acids'!I32*$G$18</f>
        <v>5484.0846789999996</v>
      </c>
      <c r="J32" s="34">
        <f>'Fatty acids'!J32*$G$18</f>
        <v>635.66540999999984</v>
      </c>
      <c r="K32" s="34">
        <f>'Fatty acids'!K32*$G$18</f>
        <v>114.14667039999998</v>
      </c>
    </row>
    <row r="33" spans="2:12" x14ac:dyDescent="0.2">
      <c r="B33" s="33" t="s">
        <v>26</v>
      </c>
      <c r="C33" s="34">
        <f>'Fatty acids'!C33*$G$18</f>
        <v>805.33444799999995</v>
      </c>
      <c r="D33" s="34">
        <f>'Fatty acids'!D33*$G$18</f>
        <v>593.22075899999993</v>
      </c>
      <c r="E33" s="34">
        <f>'Fatty acids'!E33*$G$18</f>
        <v>1502.336528</v>
      </c>
      <c r="F33" s="34">
        <f>'Fatty acids'!F33*$G$18</f>
        <v>6147.4073879999996</v>
      </c>
      <c r="G33" s="34">
        <f>'Fatty acids'!G33*$G$18</f>
        <v>198.74663699999996</v>
      </c>
      <c r="H33" s="34">
        <f>'Fatty acids'!H33*$G$18</f>
        <v>2295.6897309999999</v>
      </c>
      <c r="I33" s="34">
        <f>'Fatty acids'!I33*$G$18</f>
        <v>5518.6608679999999</v>
      </c>
      <c r="J33" s="34">
        <f>'Fatty acids'!J33*$G$18</f>
        <v>652.41277599999989</v>
      </c>
      <c r="K33" s="34">
        <f>'Fatty acids'!K33*$G$18</f>
        <v>131.42157639999999</v>
      </c>
    </row>
    <row r="34" spans="2:12" x14ac:dyDescent="0.2">
      <c r="B34" s="33" t="s">
        <v>26</v>
      </c>
      <c r="C34" s="34">
        <f>'Fatty acids'!C34*$G$18</f>
        <v>782.84095400000001</v>
      </c>
      <c r="D34" s="34">
        <f>'Fatty acids'!D34*$G$18</f>
        <v>502.1430069999999</v>
      </c>
      <c r="E34" s="34">
        <f>'Fatty acids'!E34*$G$18</f>
        <v>1585.7142249999999</v>
      </c>
      <c r="F34" s="34">
        <f>'Fatty acids'!F34*$G$18</f>
        <v>6117.0515189999996</v>
      </c>
      <c r="G34" s="34">
        <f>'Fatty acids'!G34*$G$18</f>
        <v>285.91044799999997</v>
      </c>
      <c r="H34" s="34">
        <f>'Fatty acids'!H34*$G$18</f>
        <v>2280.001503</v>
      </c>
      <c r="I34" s="34">
        <f>'Fatty acids'!I34*$G$18</f>
        <v>5511.2793659999998</v>
      </c>
      <c r="J34" s="34">
        <f>'Fatty acids'!J34*$G$18</f>
        <v>670.28014999999994</v>
      </c>
      <c r="K34" s="34">
        <f>'Fatty acids'!K34*$G$18</f>
        <v>126.81047100000001</v>
      </c>
    </row>
    <row r="35" spans="2:12" x14ac:dyDescent="0.2">
      <c r="B35" s="35" t="s">
        <v>48</v>
      </c>
      <c r="C35" s="34">
        <f>'Fatty acids'!C35*$G$18</f>
        <v>726.38580000000002</v>
      </c>
      <c r="D35" s="34">
        <f>'Fatty acids'!D35*$G$18</f>
        <v>485.10629999999992</v>
      </c>
      <c r="E35" s="34">
        <f>'Fatty acids'!E35*$G$18</f>
        <v>1589.1267</v>
      </c>
      <c r="F35" s="34">
        <f>'Fatty acids'!F35*$G$18</f>
        <v>6446.3048999999992</v>
      </c>
      <c r="G35" s="34">
        <f>'Fatty acids'!G35*$G$18</f>
        <v>290.32499999999999</v>
      </c>
      <c r="H35" s="34">
        <f>'Fatty acids'!H35*$G$18</f>
        <v>2550.8721</v>
      </c>
      <c r="I35" s="34">
        <f>'Fatty acids'!I35*$G$18</f>
        <v>6282.8976000000002</v>
      </c>
      <c r="J35" s="34">
        <f>'Fatty acids'!J35*$G$18</f>
        <v>1112.895</v>
      </c>
      <c r="K35" s="34">
        <f>'Fatty acids'!K35*$G$18</f>
        <v>233.2533</v>
      </c>
    </row>
    <row r="36" spans="2:12" x14ac:dyDescent="0.2">
      <c r="B36" s="35" t="s">
        <v>48</v>
      </c>
      <c r="C36" s="34">
        <f>'Fatty acids'!C36*$G$18</f>
        <v>772.90079999999989</v>
      </c>
      <c r="D36" s="34">
        <f>'Fatty acids'!D36*$G$18</f>
        <v>491.28240000000005</v>
      </c>
      <c r="E36" s="34">
        <f>'Fatty acids'!E36*$G$18</f>
        <v>1586.5920000000003</v>
      </c>
      <c r="F36" s="34">
        <f>'Fatty acids'!F36*$G$18</f>
        <v>6466.8072000000002</v>
      </c>
      <c r="G36" s="34">
        <f>'Fatty acids'!G36*$G$18</f>
        <v>199.88639999999998</v>
      </c>
      <c r="H36" s="34">
        <f>'Fatty acids'!H36*$G$18</f>
        <v>2554.4231999999997</v>
      </c>
      <c r="I36" s="34">
        <f>'Fatty acids'!I36*$G$18</f>
        <v>6289.7646000000004</v>
      </c>
      <c r="J36" s="34">
        <f>'Fatty acids'!J36*$G$18</f>
        <v>1095.1605</v>
      </c>
      <c r="K36" s="34">
        <f>'Fatty acids'!K36*$G$18</f>
        <v>237.29580000000001</v>
      </c>
    </row>
    <row r="37" spans="2:12" x14ac:dyDescent="0.2">
      <c r="B37" s="35" t="s">
        <v>48</v>
      </c>
      <c r="C37" s="34">
        <f>'Fatty acids'!C37*$G$18</f>
        <v>751.90079999999989</v>
      </c>
      <c r="D37" s="34">
        <f>'Fatty acids'!D37*$G$18</f>
        <v>493.38240000000002</v>
      </c>
      <c r="E37" s="34">
        <f>'Fatty acids'!E37*$G$18</f>
        <v>1582.3920000000001</v>
      </c>
      <c r="F37" s="34">
        <f>'Fatty acids'!F37*$G$18</f>
        <v>6468.9072000000006</v>
      </c>
      <c r="G37" s="34">
        <f>'Fatty acids'!G37*$G$18</f>
        <v>269.32499999999999</v>
      </c>
      <c r="H37" s="34">
        <f>'Fatty acids'!H37*$G$18</f>
        <v>2548.1232</v>
      </c>
      <c r="I37" s="34">
        <f>'Fatty acids'!I37*$G$18</f>
        <v>6287.6645999999992</v>
      </c>
      <c r="J37" s="34">
        <f>'Fatty acids'!J37*$G$18</f>
        <v>1103.5605</v>
      </c>
      <c r="K37" s="34">
        <f>'Fatty acids'!K37*$G$18</f>
        <v>235.19579999999999</v>
      </c>
    </row>
    <row r="38" spans="2:12" x14ac:dyDescent="0.2">
      <c r="B38" s="35" t="s">
        <v>49</v>
      </c>
      <c r="C38" s="34">
        <f>'Fatty acids'!C38*$G$18</f>
        <v>775.992481</v>
      </c>
      <c r="D38" s="34">
        <f>'Fatty acids'!D38*$G$18</f>
        <v>449.43229100000008</v>
      </c>
      <c r="E38" s="34">
        <f>'Fatty acids'!E38*$G$18</f>
        <v>1526.728901</v>
      </c>
      <c r="F38" s="34">
        <f>'Fatty acids'!F38*$G$18</f>
        <v>6749.4999840000009</v>
      </c>
      <c r="G38" s="34">
        <f>'Fatty acids'!G38*$G$18</f>
        <v>287.88624200000004</v>
      </c>
      <c r="H38" s="34">
        <f>'Fatty acids'!H38*$G$18</f>
        <v>2660.1606800000004</v>
      </c>
      <c r="I38" s="34">
        <f>'Fatty acids'!I38*$G$18</f>
        <v>6571.0808739999993</v>
      </c>
      <c r="J38" s="34">
        <f>'Fatty acids'!J38*$G$18</f>
        <v>1735.7163049999999</v>
      </c>
      <c r="K38" s="34">
        <f>'Fatty acids'!K38*$G$18</f>
        <v>454.09353599999997</v>
      </c>
    </row>
    <row r="39" spans="2:12" x14ac:dyDescent="0.2">
      <c r="B39" s="35" t="s">
        <v>49</v>
      </c>
      <c r="C39" s="34">
        <f>'Fatty acids'!C39*$G$18</f>
        <v>887.18886299999997</v>
      </c>
      <c r="D39" s="34">
        <f>'Fatty acids'!D39*$G$18</f>
        <v>556.20386700000006</v>
      </c>
      <c r="E39" s="34">
        <f>'Fatty acids'!E39*$G$18</f>
        <v>1698.3337660000002</v>
      </c>
      <c r="F39" s="34">
        <f>'Fatty acids'!F39*$G$18</f>
        <v>6792.8872400000009</v>
      </c>
      <c r="G39" s="34">
        <f>'Fatty acids'!G39*$G$18</f>
        <v>200.55195000000001</v>
      </c>
      <c r="H39" s="34">
        <f>'Fatty acids'!H39*$G$18</f>
        <v>2719.852605</v>
      </c>
      <c r="I39" s="34">
        <f>'Fatty acids'!I39*$G$18</f>
        <v>6580.2720309999995</v>
      </c>
      <c r="J39" s="34">
        <f>'Fatty acids'!J39*$G$18</f>
        <v>1915.478887</v>
      </c>
      <c r="K39" s="34">
        <f>'Fatty acids'!K39*$G$18</f>
        <v>443.52445899999998</v>
      </c>
    </row>
    <row r="40" spans="2:12" x14ac:dyDescent="0.2">
      <c r="B40" s="35" t="s">
        <v>49</v>
      </c>
      <c r="C40" s="34">
        <f>'Fatty acids'!C40*$G$18</f>
        <v>822.82062200000007</v>
      </c>
      <c r="D40" s="34">
        <f>'Fatty acids'!D40*$G$18</f>
        <v>533.85357399999998</v>
      </c>
      <c r="E40" s="34">
        <f>'Fatty acids'!E40*$G$18</f>
        <v>1664.9149</v>
      </c>
      <c r="F40" s="34">
        <f>'Fatty acids'!F40*$G$18</f>
        <v>6765.8821610000014</v>
      </c>
      <c r="G40" s="34">
        <f>'Fatty acids'!G40*$G$18</f>
        <v>293.387157</v>
      </c>
      <c r="H40" s="34">
        <f>'Fatty acids'!H40*$G$18</f>
        <v>2745.0599290000005</v>
      </c>
      <c r="I40" s="34">
        <f>'Fatty acids'!I40*$G$18</f>
        <v>6540.0346140000001</v>
      </c>
      <c r="J40" s="34">
        <f>'Fatty acids'!J40*$G$18</f>
        <v>1924.0951929999999</v>
      </c>
      <c r="K40" s="34">
        <f>'Fatty acids'!K40*$G$18</f>
        <v>444.31891600000006</v>
      </c>
    </row>
    <row r="41" spans="2:12" x14ac:dyDescent="0.2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</row>
    <row r="42" spans="2:12" x14ac:dyDescent="0.2"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</row>
    <row r="43" spans="2:12" x14ac:dyDescent="0.2"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</row>
    <row r="44" spans="2:12" x14ac:dyDescent="0.2">
      <c r="B44" s="31" t="s">
        <v>19</v>
      </c>
      <c r="C44" s="32" t="s">
        <v>36</v>
      </c>
      <c r="D44" s="32" t="s">
        <v>38</v>
      </c>
      <c r="E44" s="32" t="s">
        <v>37</v>
      </c>
      <c r="F44" s="30"/>
      <c r="G44" s="30"/>
      <c r="H44" s="30"/>
      <c r="I44" s="30"/>
      <c r="J44" s="30"/>
      <c r="K44" s="30"/>
      <c r="L44" s="30"/>
    </row>
    <row r="45" spans="2:12" x14ac:dyDescent="0.2">
      <c r="B45" s="8" t="s">
        <v>26</v>
      </c>
      <c r="C45" s="15">
        <f>SUM(C32:F32,H32)</f>
        <v>11293.375448999999</v>
      </c>
      <c r="D45" s="15">
        <f>SUM(G32,I32)</f>
        <v>5684.6249519999992</v>
      </c>
      <c r="E45" s="15">
        <f>SUM(J32:K32)</f>
        <v>749.81208039999979</v>
      </c>
      <c r="F45" s="30"/>
      <c r="G45" s="30"/>
      <c r="H45" s="30"/>
      <c r="I45" s="30"/>
      <c r="J45" s="30"/>
      <c r="K45" s="30"/>
      <c r="L45" s="30"/>
    </row>
    <row r="46" spans="2:12" x14ac:dyDescent="0.2">
      <c r="B46" s="8" t="s">
        <v>26</v>
      </c>
      <c r="C46" s="15">
        <f t="shared" ref="C46:C52" si="3">SUM(C33:F33,H33)</f>
        <v>11343.988854000001</v>
      </c>
      <c r="D46" s="15">
        <f t="shared" ref="D46:D52" si="4">SUM(G33,I33)</f>
        <v>5717.4075050000001</v>
      </c>
      <c r="E46" s="15">
        <f t="shared" ref="E46:E52" si="5">SUM(J33:K33)</f>
        <v>783.83435239999994</v>
      </c>
      <c r="F46" s="30"/>
      <c r="G46" s="30"/>
      <c r="H46" s="30"/>
      <c r="I46" s="30"/>
      <c r="J46" s="30"/>
      <c r="K46" s="30"/>
      <c r="L46" s="30"/>
    </row>
    <row r="47" spans="2:12" x14ac:dyDescent="0.2">
      <c r="B47" s="8" t="s">
        <v>26</v>
      </c>
      <c r="C47" s="15">
        <f t="shared" si="3"/>
        <v>11267.751207999998</v>
      </c>
      <c r="D47" s="15">
        <f t="shared" si="4"/>
        <v>5797.1898139999994</v>
      </c>
      <c r="E47" s="15">
        <f t="shared" si="5"/>
        <v>797.09062099999994</v>
      </c>
      <c r="F47" s="30"/>
      <c r="G47" s="30"/>
      <c r="H47" s="30"/>
      <c r="I47" s="30"/>
      <c r="J47" s="30"/>
      <c r="K47" s="30"/>
      <c r="L47" s="30"/>
    </row>
    <row r="48" spans="2:12" x14ac:dyDescent="0.2">
      <c r="B48" s="12" t="s">
        <v>48</v>
      </c>
      <c r="C48" s="15">
        <f t="shared" si="3"/>
        <v>11797.7958</v>
      </c>
      <c r="D48" s="15">
        <f t="shared" si="4"/>
        <v>6573.2226000000001</v>
      </c>
      <c r="E48" s="15">
        <f t="shared" si="5"/>
        <v>1346.1483000000001</v>
      </c>
      <c r="F48" s="30"/>
      <c r="G48" s="30"/>
      <c r="H48" s="30"/>
      <c r="I48" s="30"/>
      <c r="J48" s="30"/>
      <c r="K48" s="30"/>
      <c r="L48" s="30"/>
    </row>
    <row r="49" spans="2:12" x14ac:dyDescent="0.2">
      <c r="B49" s="12" t="s">
        <v>48</v>
      </c>
      <c r="C49" s="15">
        <f t="shared" si="3"/>
        <v>11872.005599999999</v>
      </c>
      <c r="D49" s="15">
        <f t="shared" si="4"/>
        <v>6489.6510000000007</v>
      </c>
      <c r="E49" s="15">
        <f t="shared" si="5"/>
        <v>1332.4563000000001</v>
      </c>
      <c r="F49" s="30"/>
      <c r="G49" s="30"/>
      <c r="H49" s="30"/>
      <c r="I49" s="30"/>
      <c r="J49" s="30"/>
      <c r="K49" s="30"/>
      <c r="L49" s="30"/>
    </row>
    <row r="50" spans="2:12" x14ac:dyDescent="0.2">
      <c r="B50" s="12" t="s">
        <v>48</v>
      </c>
      <c r="C50" s="15">
        <f t="shared" si="3"/>
        <v>11844.705599999999</v>
      </c>
      <c r="D50" s="15">
        <f t="shared" si="4"/>
        <v>6556.989599999999</v>
      </c>
      <c r="E50" s="15">
        <f t="shared" si="5"/>
        <v>1338.7563</v>
      </c>
      <c r="F50" s="30"/>
      <c r="G50" s="30"/>
      <c r="H50" s="30"/>
      <c r="I50" s="30"/>
      <c r="J50" s="30"/>
      <c r="K50" s="30"/>
      <c r="L50" s="30"/>
    </row>
    <row r="51" spans="2:12" x14ac:dyDescent="0.2">
      <c r="B51" s="12" t="s">
        <v>49</v>
      </c>
      <c r="C51" s="15">
        <f t="shared" si="3"/>
        <v>12161.814337000002</v>
      </c>
      <c r="D51" s="15">
        <f t="shared" si="4"/>
        <v>6858.9671159999998</v>
      </c>
      <c r="E51" s="15">
        <f t="shared" si="5"/>
        <v>2189.8098409999998</v>
      </c>
    </row>
    <row r="52" spans="2:12" x14ac:dyDescent="0.2">
      <c r="B52" s="12" t="s">
        <v>49</v>
      </c>
      <c r="C52" s="15">
        <f t="shared" si="3"/>
        <v>12654.466341000001</v>
      </c>
      <c r="D52" s="15">
        <f t="shared" si="4"/>
        <v>6780.8239809999995</v>
      </c>
      <c r="E52" s="15">
        <f t="shared" si="5"/>
        <v>2359.003346</v>
      </c>
    </row>
    <row r="53" spans="2:12" x14ac:dyDescent="0.2">
      <c r="B53" s="12" t="s">
        <v>49</v>
      </c>
      <c r="C53" s="15">
        <f>SUM(C40:F40,H40)</f>
        <v>12532.531186000002</v>
      </c>
      <c r="D53" s="15">
        <f>SUM(G40,I40)</f>
        <v>6833.4217710000003</v>
      </c>
      <c r="E53" s="15">
        <f>SUM(J40:K40)</f>
        <v>2368.4141089999998</v>
      </c>
    </row>
  </sheetData>
  <pageMargins left="0.7" right="0.7" top="0.75" bottom="0.75" header="0.3" footer="0.3"/>
  <pageSetup paperSize="9"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9D9F1-5D82-4E4A-BE33-60F789B9A446}">
  <dimension ref="B4:H33"/>
  <sheetViews>
    <sheetView topLeftCell="A12" workbookViewId="0">
      <selection activeCell="D34" sqref="D34"/>
    </sheetView>
  </sheetViews>
  <sheetFormatPr baseColWidth="10" defaultRowHeight="16" x14ac:dyDescent="0.2"/>
  <cols>
    <col min="5" max="5" width="35.1640625" customWidth="1"/>
  </cols>
  <sheetData>
    <row r="4" spans="2:4" x14ac:dyDescent="0.2">
      <c r="B4" s="44"/>
      <c r="C4" s="44"/>
      <c r="D4" s="1"/>
    </row>
    <row r="5" spans="2:4" x14ac:dyDescent="0.2">
      <c r="B5" s="45" t="s">
        <v>79</v>
      </c>
      <c r="C5" s="46"/>
      <c r="D5" s="38" t="s">
        <v>80</v>
      </c>
    </row>
    <row r="6" spans="2:4" x14ac:dyDescent="0.2">
      <c r="B6" s="47">
        <v>1</v>
      </c>
      <c r="C6" s="48"/>
      <c r="D6" s="39">
        <v>0.41</v>
      </c>
    </row>
    <row r="7" spans="2:4" x14ac:dyDescent="0.2">
      <c r="B7" s="47">
        <v>3</v>
      </c>
      <c r="C7" s="48"/>
      <c r="D7" s="40">
        <v>0.91600000000000004</v>
      </c>
    </row>
    <row r="8" spans="2:4" x14ac:dyDescent="0.2">
      <c r="B8" s="47">
        <v>5</v>
      </c>
      <c r="C8" s="48"/>
      <c r="D8" s="40">
        <v>1.3520000000000001</v>
      </c>
    </row>
    <row r="9" spans="2:4" x14ac:dyDescent="0.2">
      <c r="B9" s="47">
        <v>7</v>
      </c>
      <c r="C9" s="48"/>
      <c r="D9" s="40">
        <v>1.883</v>
      </c>
    </row>
    <row r="10" spans="2:4" x14ac:dyDescent="0.2">
      <c r="B10" s="42">
        <v>9</v>
      </c>
      <c r="C10" s="43"/>
      <c r="D10" s="41">
        <v>2.3439999999999999</v>
      </c>
    </row>
    <row r="13" spans="2:4" x14ac:dyDescent="0.2">
      <c r="B13" s="23" t="s">
        <v>81</v>
      </c>
    </row>
    <row r="16" spans="2:4" x14ac:dyDescent="0.2">
      <c r="B16" t="s">
        <v>82</v>
      </c>
    </row>
    <row r="17" spans="2:8" x14ac:dyDescent="0.2">
      <c r="B17" t="s">
        <v>83</v>
      </c>
      <c r="C17">
        <v>55.84</v>
      </c>
    </row>
    <row r="18" spans="2:8" x14ac:dyDescent="0.2">
      <c r="B18" t="s">
        <v>84</v>
      </c>
      <c r="C18">
        <v>41.52</v>
      </c>
    </row>
    <row r="19" spans="2:8" x14ac:dyDescent="0.2">
      <c r="B19" t="s">
        <v>85</v>
      </c>
      <c r="C19">
        <v>2.1499999999999998E-2</v>
      </c>
    </row>
    <row r="20" spans="2:8" x14ac:dyDescent="0.2">
      <c r="C20">
        <v>2</v>
      </c>
    </row>
    <row r="22" spans="2:8" ht="17" x14ac:dyDescent="0.2">
      <c r="B22" t="s">
        <v>86</v>
      </c>
      <c r="H22" t="s">
        <v>88</v>
      </c>
    </row>
    <row r="24" spans="2:8" x14ac:dyDescent="0.2">
      <c r="C24" s="1" t="s">
        <v>19</v>
      </c>
      <c r="D24" s="1" t="s">
        <v>80</v>
      </c>
      <c r="E24" s="1" t="s">
        <v>87</v>
      </c>
      <c r="H24" t="s">
        <v>89</v>
      </c>
    </row>
    <row r="25" spans="2:8" x14ac:dyDescent="0.2">
      <c r="C25" s="1" t="s">
        <v>26</v>
      </c>
      <c r="D25" s="1">
        <v>0.08</v>
      </c>
      <c r="E25" s="11">
        <f>(D25*$C$18)/($C$17*$C$19*$C$20)</f>
        <v>1.383354434597188</v>
      </c>
    </row>
    <row r="26" spans="2:8" x14ac:dyDescent="0.2">
      <c r="C26" s="1" t="s">
        <v>26</v>
      </c>
      <c r="D26" s="2">
        <v>7.6999999999999999E-2</v>
      </c>
      <c r="E26" s="11">
        <f t="shared" ref="E26:E33" si="0">(D26*$C$18)/($C$17*$C$19*$C$20)</f>
        <v>1.3314786432997936</v>
      </c>
    </row>
    <row r="27" spans="2:8" x14ac:dyDescent="0.2">
      <c r="C27" s="1" t="s">
        <v>26</v>
      </c>
      <c r="D27" s="1">
        <v>7.9000000000000001E-2</v>
      </c>
      <c r="E27" s="11">
        <f t="shared" si="0"/>
        <v>1.3660625041647232</v>
      </c>
    </row>
    <row r="28" spans="2:8" x14ac:dyDescent="0.2">
      <c r="C28" s="1">
        <v>3</v>
      </c>
      <c r="D28" s="1">
        <v>0.106</v>
      </c>
      <c r="E28" s="11">
        <f t="shared" si="0"/>
        <v>1.8329446258412743</v>
      </c>
    </row>
    <row r="29" spans="2:8" x14ac:dyDescent="0.2">
      <c r="C29" s="1">
        <v>3</v>
      </c>
      <c r="D29" s="1">
        <v>0.108</v>
      </c>
      <c r="E29" s="11">
        <f t="shared" si="0"/>
        <v>1.8675284867062036</v>
      </c>
    </row>
    <row r="30" spans="2:8" x14ac:dyDescent="0.2">
      <c r="C30" s="1">
        <v>3</v>
      </c>
      <c r="D30" s="2">
        <v>0.105</v>
      </c>
      <c r="E30" s="11">
        <f t="shared" si="0"/>
        <v>1.8156526954088092</v>
      </c>
    </row>
    <row r="31" spans="2:8" x14ac:dyDescent="0.2">
      <c r="C31" s="1">
        <v>6</v>
      </c>
      <c r="D31" s="1">
        <v>0.12</v>
      </c>
      <c r="E31" s="11">
        <f>(D31*$C$18)/($C$17*$C$19*$C$20)</f>
        <v>2.0750316518957819</v>
      </c>
    </row>
    <row r="32" spans="2:8" x14ac:dyDescent="0.2">
      <c r="C32" s="1">
        <v>6</v>
      </c>
      <c r="D32" s="1">
        <v>0.11799999999999999</v>
      </c>
      <c r="E32" s="11">
        <f t="shared" si="0"/>
        <v>2.0404477910308518</v>
      </c>
    </row>
    <row r="33" spans="3:5" x14ac:dyDescent="0.2">
      <c r="C33" s="1">
        <v>6</v>
      </c>
      <c r="D33" s="2">
        <v>0.11600000000000001</v>
      </c>
      <c r="E33" s="11">
        <f t="shared" si="0"/>
        <v>2.0058639301659227</v>
      </c>
    </row>
  </sheetData>
  <mergeCells count="7">
    <mergeCell ref="B10:C10"/>
    <mergeCell ref="B4:C4"/>
    <mergeCell ref="B5:C5"/>
    <mergeCell ref="B6:C6"/>
    <mergeCell ref="B7:C7"/>
    <mergeCell ref="B8:C8"/>
    <mergeCell ref="B9:C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D3A17-E324-1748-8E11-12A4828F8A43}">
  <dimension ref="B3:G12"/>
  <sheetViews>
    <sheetView workbookViewId="0">
      <selection activeCell="K13" sqref="K13"/>
    </sheetView>
  </sheetViews>
  <sheetFormatPr baseColWidth="10" defaultRowHeight="16" x14ac:dyDescent="0.2"/>
  <sheetData>
    <row r="3" spans="2:7" x14ac:dyDescent="0.2">
      <c r="B3" s="1" t="s">
        <v>19</v>
      </c>
      <c r="C3" s="1" t="s">
        <v>11</v>
      </c>
      <c r="D3" s="1" t="s">
        <v>39</v>
      </c>
      <c r="E3" s="1" t="s">
        <v>0</v>
      </c>
      <c r="F3" s="1" t="s">
        <v>50</v>
      </c>
      <c r="G3" s="1" t="s">
        <v>51</v>
      </c>
    </row>
    <row r="4" spans="2:7" x14ac:dyDescent="0.2">
      <c r="B4" s="1">
        <v>1</v>
      </c>
      <c r="C4" s="1">
        <v>60.74</v>
      </c>
      <c r="D4" s="1">
        <v>13.38</v>
      </c>
      <c r="E4" s="11">
        <v>20.13</v>
      </c>
      <c r="F4" s="1">
        <v>1.33</v>
      </c>
      <c r="G4" s="24">
        <v>39.26</v>
      </c>
    </row>
    <row r="5" spans="2:7" x14ac:dyDescent="0.2">
      <c r="B5" s="1">
        <v>1</v>
      </c>
      <c r="C5" s="1">
        <v>59.83</v>
      </c>
      <c r="D5" s="1">
        <v>13.33</v>
      </c>
      <c r="E5" s="11">
        <v>20.46</v>
      </c>
      <c r="F5" s="1">
        <v>1.35</v>
      </c>
      <c r="G5" s="24">
        <v>39.590000000000003</v>
      </c>
    </row>
    <row r="6" spans="2:7" x14ac:dyDescent="0.2">
      <c r="B6" s="1">
        <v>1</v>
      </c>
      <c r="C6" s="1">
        <v>60.41</v>
      </c>
      <c r="D6" s="1">
        <v>13.58</v>
      </c>
      <c r="E6" s="11">
        <v>20.27</v>
      </c>
      <c r="F6" s="1">
        <v>1.33</v>
      </c>
      <c r="G6" s="24">
        <v>39.17</v>
      </c>
    </row>
    <row r="7" spans="2:7" x14ac:dyDescent="0.2">
      <c r="B7" s="1">
        <v>2</v>
      </c>
      <c r="C7" s="1">
        <v>59.87</v>
      </c>
      <c r="D7" s="11">
        <v>13.67</v>
      </c>
      <c r="E7" s="11">
        <v>20.96</v>
      </c>
      <c r="F7" s="1">
        <v>1.43</v>
      </c>
      <c r="G7" s="24">
        <v>40.130000000000003</v>
      </c>
    </row>
    <row r="8" spans="2:7" x14ac:dyDescent="0.2">
      <c r="B8" s="1">
        <v>2</v>
      </c>
      <c r="C8" s="1">
        <v>59.34</v>
      </c>
      <c r="D8" s="11">
        <v>13.83</v>
      </c>
      <c r="E8" s="11">
        <v>21.13</v>
      </c>
      <c r="F8" s="1">
        <v>1.44</v>
      </c>
      <c r="G8" s="24">
        <v>40.659999999999997</v>
      </c>
    </row>
    <row r="9" spans="2:7" x14ac:dyDescent="0.2">
      <c r="B9" s="1">
        <v>2</v>
      </c>
      <c r="C9" s="1">
        <v>59.6</v>
      </c>
      <c r="D9" s="11">
        <v>13.69</v>
      </c>
      <c r="E9" s="11">
        <v>20.9</v>
      </c>
      <c r="F9" s="1">
        <v>1.37</v>
      </c>
      <c r="G9" s="24">
        <v>40.4</v>
      </c>
    </row>
    <row r="10" spans="2:7" x14ac:dyDescent="0.2">
      <c r="B10" s="1">
        <v>3</v>
      </c>
      <c r="C10" s="1">
        <v>60.81</v>
      </c>
      <c r="D10" s="11">
        <v>13.67</v>
      </c>
      <c r="E10" s="11">
        <v>21.3</v>
      </c>
      <c r="F10" s="1">
        <v>1.47</v>
      </c>
      <c r="G10" s="24">
        <v>40.49</v>
      </c>
    </row>
    <row r="11" spans="2:7" x14ac:dyDescent="0.2">
      <c r="B11" s="1">
        <v>3</v>
      </c>
      <c r="C11" s="1">
        <v>60.26</v>
      </c>
      <c r="D11" s="11">
        <v>13.6</v>
      </c>
      <c r="E11" s="11">
        <v>21.33</v>
      </c>
      <c r="F11" s="1">
        <v>1.49</v>
      </c>
      <c r="G11" s="24">
        <v>40.42</v>
      </c>
    </row>
    <row r="12" spans="2:7" x14ac:dyDescent="0.2">
      <c r="B12" s="1">
        <v>3</v>
      </c>
      <c r="C12" s="1">
        <v>59.51</v>
      </c>
      <c r="D12" s="11">
        <v>13.33</v>
      </c>
      <c r="E12" s="11">
        <v>21.97</v>
      </c>
      <c r="F12" s="1">
        <v>1.47</v>
      </c>
      <c r="G12" s="24">
        <v>40.29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8CA71-4F57-784E-A8B3-69CE1CCE834F}">
  <dimension ref="B3:I21"/>
  <sheetViews>
    <sheetView workbookViewId="0">
      <selection activeCell="D16" sqref="D16:D18"/>
    </sheetView>
  </sheetViews>
  <sheetFormatPr baseColWidth="10" defaultRowHeight="16" x14ac:dyDescent="0.2"/>
  <sheetData>
    <row r="3" spans="2:9" x14ac:dyDescent="0.2">
      <c r="B3" s="1" t="s">
        <v>19</v>
      </c>
      <c r="C3" s="1" t="s">
        <v>41</v>
      </c>
      <c r="D3" s="1" t="s">
        <v>23</v>
      </c>
      <c r="E3" s="1" t="s">
        <v>43</v>
      </c>
      <c r="F3" s="1" t="s">
        <v>44</v>
      </c>
      <c r="G3" s="1" t="s">
        <v>45</v>
      </c>
      <c r="H3" s="1" t="s">
        <v>46</v>
      </c>
      <c r="I3" s="1" t="s">
        <v>47</v>
      </c>
    </row>
    <row r="4" spans="2:9" x14ac:dyDescent="0.2">
      <c r="B4" s="1">
        <v>1</v>
      </c>
      <c r="C4" s="1">
        <v>0.97399999999999998</v>
      </c>
      <c r="D4" s="11">
        <v>6.56</v>
      </c>
      <c r="E4" s="11">
        <v>83.48</v>
      </c>
      <c r="F4" s="11">
        <v>-1.69</v>
      </c>
      <c r="G4" s="11">
        <v>6.07</v>
      </c>
      <c r="H4" s="11">
        <v>6.3</v>
      </c>
      <c r="I4" s="11">
        <v>105.61</v>
      </c>
    </row>
    <row r="5" spans="2:9" x14ac:dyDescent="0.2">
      <c r="B5" s="1">
        <v>1</v>
      </c>
      <c r="C5" s="1">
        <v>0.97399999999999998</v>
      </c>
      <c r="D5" s="11">
        <v>6.56</v>
      </c>
      <c r="E5" s="11">
        <v>86.87</v>
      </c>
      <c r="F5" s="11">
        <v>-1.95</v>
      </c>
      <c r="G5" s="11">
        <v>6.1</v>
      </c>
      <c r="H5" s="11">
        <v>6.4</v>
      </c>
      <c r="I5" s="11">
        <v>107.71</v>
      </c>
    </row>
    <row r="6" spans="2:9" x14ac:dyDescent="0.2">
      <c r="B6" s="1">
        <v>1</v>
      </c>
      <c r="C6" s="1">
        <v>0.97399999999999998</v>
      </c>
      <c r="D6" s="11">
        <v>6.56</v>
      </c>
      <c r="E6" s="11">
        <v>86.41</v>
      </c>
      <c r="F6" s="11">
        <v>-1.88</v>
      </c>
      <c r="G6" s="11">
        <v>6.26</v>
      </c>
      <c r="H6" s="11">
        <v>6.54</v>
      </c>
      <c r="I6" s="11">
        <v>106.74</v>
      </c>
    </row>
    <row r="7" spans="2:9" x14ac:dyDescent="0.2">
      <c r="B7" s="1">
        <v>1</v>
      </c>
      <c r="C7" s="1"/>
      <c r="D7" s="11"/>
      <c r="E7" s="11">
        <v>86.3</v>
      </c>
      <c r="F7" s="11">
        <v>-1.93</v>
      </c>
      <c r="G7" s="11">
        <v>6.44</v>
      </c>
      <c r="H7" s="11">
        <v>6.72</v>
      </c>
      <c r="I7" s="11">
        <v>106.65</v>
      </c>
    </row>
    <row r="8" spans="2:9" x14ac:dyDescent="0.2">
      <c r="B8" s="1">
        <v>1</v>
      </c>
      <c r="C8" s="1"/>
      <c r="D8" s="11"/>
      <c r="E8" s="11">
        <v>86.42</v>
      </c>
      <c r="F8" s="11">
        <v>-1.9</v>
      </c>
      <c r="G8" s="11">
        <v>6.61</v>
      </c>
      <c r="H8" s="11">
        <v>6.87</v>
      </c>
      <c r="I8" s="11">
        <v>106.01</v>
      </c>
    </row>
    <row r="9" spans="2:9" x14ac:dyDescent="0.2">
      <c r="B9" s="1">
        <v>1</v>
      </c>
      <c r="C9" s="1"/>
      <c r="D9" s="11"/>
      <c r="E9" s="11">
        <v>85.97</v>
      </c>
      <c r="F9" s="11">
        <v>-1.97</v>
      </c>
      <c r="G9" s="11">
        <v>6.74</v>
      </c>
      <c r="H9" s="11">
        <v>7.02</v>
      </c>
      <c r="I9" s="11">
        <v>106.33</v>
      </c>
    </row>
    <row r="10" spans="2:9" x14ac:dyDescent="0.2">
      <c r="B10" s="1">
        <v>2</v>
      </c>
      <c r="C10" s="1">
        <v>0.97499999999999998</v>
      </c>
      <c r="D10" s="11">
        <v>6.29</v>
      </c>
      <c r="E10" s="11">
        <v>86.27</v>
      </c>
      <c r="F10" s="11">
        <v>-1.95</v>
      </c>
      <c r="G10" s="11">
        <v>5.86</v>
      </c>
      <c r="H10" s="11">
        <v>6.18</v>
      </c>
      <c r="I10" s="11">
        <v>108.42</v>
      </c>
    </row>
    <row r="11" spans="2:9" x14ac:dyDescent="0.2">
      <c r="B11" s="1">
        <v>2</v>
      </c>
      <c r="C11" s="1">
        <v>0.97299999999999998</v>
      </c>
      <c r="D11" s="11">
        <v>6.3</v>
      </c>
      <c r="E11" s="11">
        <v>86.58</v>
      </c>
      <c r="F11" s="11">
        <v>-1.96</v>
      </c>
      <c r="G11" s="11">
        <v>5.7</v>
      </c>
      <c r="H11" s="11">
        <v>6.03</v>
      </c>
      <c r="I11" s="11">
        <v>108.94</v>
      </c>
    </row>
    <row r="12" spans="2:9" x14ac:dyDescent="0.2">
      <c r="B12" s="1">
        <v>2</v>
      </c>
      <c r="C12" s="1">
        <v>0.97399999999999998</v>
      </c>
      <c r="D12" s="11">
        <v>6.29</v>
      </c>
      <c r="E12" s="11">
        <v>86.34</v>
      </c>
      <c r="F12" s="11">
        <v>-2.0099999999999998</v>
      </c>
      <c r="G12" s="11">
        <v>6.1</v>
      </c>
      <c r="H12" s="11">
        <v>6.42</v>
      </c>
      <c r="I12" s="11">
        <v>108.26</v>
      </c>
    </row>
    <row r="13" spans="2:9" x14ac:dyDescent="0.2">
      <c r="B13" s="1">
        <v>2</v>
      </c>
      <c r="C13" s="1"/>
      <c r="D13" s="11"/>
      <c r="E13" s="11">
        <v>85.85</v>
      </c>
      <c r="F13" s="11">
        <v>-1.89</v>
      </c>
      <c r="G13" s="11">
        <v>5.55</v>
      </c>
      <c r="H13" s="11">
        <v>5.86</v>
      </c>
      <c r="I13" s="11">
        <v>108.85</v>
      </c>
    </row>
    <row r="14" spans="2:9" x14ac:dyDescent="0.2">
      <c r="B14" s="1">
        <v>2</v>
      </c>
      <c r="C14" s="1"/>
      <c r="D14" s="11"/>
      <c r="E14" s="11">
        <v>85.55</v>
      </c>
      <c r="F14" s="11">
        <v>-1.9</v>
      </c>
      <c r="G14" s="11">
        <v>5.86</v>
      </c>
      <c r="H14" s="11">
        <v>6.16</v>
      </c>
      <c r="I14" s="11">
        <v>107.98</v>
      </c>
    </row>
    <row r="15" spans="2:9" x14ac:dyDescent="0.2">
      <c r="B15" s="1">
        <v>2</v>
      </c>
      <c r="C15" s="1"/>
      <c r="D15" s="11"/>
      <c r="E15" s="11">
        <v>85.6</v>
      </c>
      <c r="F15" s="11">
        <v>-1.9</v>
      </c>
      <c r="G15" s="11">
        <v>5.85</v>
      </c>
      <c r="H15" s="11">
        <v>6.15</v>
      </c>
      <c r="I15" s="11">
        <v>108.01</v>
      </c>
    </row>
    <row r="16" spans="2:9" x14ac:dyDescent="0.2">
      <c r="B16" s="1">
        <v>3</v>
      </c>
      <c r="C16" s="1">
        <v>0.97399999999999998</v>
      </c>
      <c r="D16" s="1">
        <v>6.23</v>
      </c>
      <c r="E16" s="11">
        <v>85.22</v>
      </c>
      <c r="F16" s="11">
        <v>-1.84</v>
      </c>
      <c r="G16" s="11">
        <v>5.57</v>
      </c>
      <c r="H16" s="11">
        <v>5.86</v>
      </c>
      <c r="I16" s="11">
        <v>108.27</v>
      </c>
    </row>
    <row r="17" spans="2:9" x14ac:dyDescent="0.2">
      <c r="B17" s="1">
        <v>3</v>
      </c>
      <c r="C17" s="1">
        <v>0.97699999999999998</v>
      </c>
      <c r="D17" s="1">
        <v>6.24</v>
      </c>
      <c r="E17" s="11">
        <v>85.31</v>
      </c>
      <c r="F17" s="11">
        <v>-1.85</v>
      </c>
      <c r="G17" s="11">
        <v>5.89</v>
      </c>
      <c r="H17" s="11">
        <v>6.18</v>
      </c>
      <c r="I17" s="11">
        <v>107.43</v>
      </c>
    </row>
    <row r="18" spans="2:9" x14ac:dyDescent="0.2">
      <c r="B18" s="1">
        <v>3</v>
      </c>
      <c r="C18" s="1">
        <v>0.97299999999999998</v>
      </c>
      <c r="D18" s="1">
        <v>6.23</v>
      </c>
      <c r="E18" s="11">
        <v>84.94</v>
      </c>
      <c r="F18" s="11">
        <v>-1.9</v>
      </c>
      <c r="G18" s="11">
        <v>5.9</v>
      </c>
      <c r="H18" s="11">
        <v>6.2</v>
      </c>
      <c r="I18" s="11">
        <v>107.82</v>
      </c>
    </row>
    <row r="19" spans="2:9" x14ac:dyDescent="0.2">
      <c r="B19" s="1">
        <v>3</v>
      </c>
      <c r="C19" s="1"/>
      <c r="D19" s="1"/>
      <c r="E19" s="11">
        <v>85.33</v>
      </c>
      <c r="F19" s="11">
        <v>-1.88</v>
      </c>
      <c r="G19" s="11">
        <v>5.6</v>
      </c>
      <c r="H19" s="11">
        <v>5.91</v>
      </c>
      <c r="I19" s="11">
        <v>108.58</v>
      </c>
    </row>
    <row r="20" spans="2:9" x14ac:dyDescent="0.2">
      <c r="B20" s="1">
        <v>3</v>
      </c>
      <c r="C20" s="1"/>
      <c r="D20" s="1"/>
      <c r="E20" s="11">
        <v>85.24</v>
      </c>
      <c r="F20" s="11">
        <v>-1.93</v>
      </c>
      <c r="G20" s="11">
        <v>5.75</v>
      </c>
      <c r="H20" s="11">
        <v>6.06</v>
      </c>
      <c r="I20" s="11">
        <v>108.54</v>
      </c>
    </row>
    <row r="21" spans="2:9" x14ac:dyDescent="0.2">
      <c r="B21" s="1">
        <v>3</v>
      </c>
      <c r="C21" s="1"/>
      <c r="D21" s="1"/>
      <c r="E21" s="11">
        <v>84.82</v>
      </c>
      <c r="F21" s="11">
        <v>-1.87</v>
      </c>
      <c r="G21" s="11">
        <v>5.49</v>
      </c>
      <c r="H21" s="11">
        <v>5.8</v>
      </c>
      <c r="I21" s="11">
        <v>108.82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49857-853C-AA49-86F9-E7B801DB0191}">
  <dimension ref="B3:I9"/>
  <sheetViews>
    <sheetView workbookViewId="0">
      <selection activeCell="K8" sqref="K8"/>
    </sheetView>
  </sheetViews>
  <sheetFormatPr baseColWidth="10" defaultRowHeight="16" x14ac:dyDescent="0.2"/>
  <cols>
    <col min="3" max="3" width="11.6640625" bestFit="1" customWidth="1"/>
    <col min="4" max="4" width="14" customWidth="1"/>
    <col min="5" max="5" width="13.5" customWidth="1"/>
  </cols>
  <sheetData>
    <row r="3" spans="2:9" x14ac:dyDescent="0.2">
      <c r="B3" s="1" t="s">
        <v>19</v>
      </c>
      <c r="C3" s="1" t="s">
        <v>61</v>
      </c>
      <c r="D3" s="1" t="s">
        <v>62</v>
      </c>
      <c r="E3" s="1" t="s">
        <v>63</v>
      </c>
      <c r="F3" s="1"/>
      <c r="G3" s="1"/>
      <c r="H3" s="1"/>
      <c r="I3" s="1"/>
    </row>
    <row r="4" spans="2:9" x14ac:dyDescent="0.2">
      <c r="B4" s="1">
        <v>1</v>
      </c>
      <c r="C4" s="15">
        <v>8.0606978403536118</v>
      </c>
      <c r="D4" s="15">
        <v>8.2227164711475833</v>
      </c>
      <c r="E4" s="16">
        <v>6.924279286061882</v>
      </c>
      <c r="F4" s="11"/>
      <c r="G4" s="11"/>
      <c r="H4" s="11"/>
      <c r="I4" s="11"/>
    </row>
    <row r="5" spans="2:9" x14ac:dyDescent="0.2">
      <c r="B5" s="1">
        <v>1</v>
      </c>
      <c r="C5" s="15">
        <v>8.0791812460476251</v>
      </c>
      <c r="D5" s="15">
        <v>8.204119982655925</v>
      </c>
      <c r="E5" s="16">
        <v>6.9344984512435675</v>
      </c>
      <c r="F5" s="11"/>
      <c r="G5" s="11"/>
      <c r="H5" s="11"/>
      <c r="I5" s="11"/>
    </row>
    <row r="6" spans="2:9" x14ac:dyDescent="0.2">
      <c r="B6" s="1">
        <v>2</v>
      </c>
      <c r="C6" s="15">
        <v>8.0413926851582254</v>
      </c>
      <c r="D6" s="15">
        <v>8.1958996524092331</v>
      </c>
      <c r="E6" s="16">
        <v>6.9190780923760737</v>
      </c>
      <c r="F6" s="11"/>
      <c r="G6" s="11"/>
      <c r="H6" s="11"/>
      <c r="I6" s="11"/>
    </row>
    <row r="7" spans="2:9" x14ac:dyDescent="0.2">
      <c r="B7" s="1">
        <v>2</v>
      </c>
      <c r="C7" s="15">
        <v>8.0128372247051729</v>
      </c>
      <c r="D7" s="15">
        <v>8.1818435879447726</v>
      </c>
      <c r="E7" s="16">
        <v>6.9294189257142929</v>
      </c>
      <c r="F7" s="11"/>
      <c r="G7" s="11"/>
      <c r="H7" s="11"/>
      <c r="I7" s="11"/>
    </row>
    <row r="8" spans="2:9" x14ac:dyDescent="0.2">
      <c r="B8" s="1">
        <v>3</v>
      </c>
      <c r="C8" s="15">
        <v>8.0253058652647695</v>
      </c>
      <c r="D8" s="15">
        <v>8.1789769472931688</v>
      </c>
      <c r="E8" s="16">
        <v>6.9444826721501682</v>
      </c>
      <c r="F8" s="11"/>
      <c r="G8" s="11"/>
      <c r="H8" s="11"/>
      <c r="I8" s="11"/>
    </row>
    <row r="9" spans="2:9" x14ac:dyDescent="0.2">
      <c r="B9" s="1">
        <v>3</v>
      </c>
      <c r="C9" s="15">
        <v>8.0293837776852097</v>
      </c>
      <c r="D9" s="15">
        <v>8.1875207208364635</v>
      </c>
      <c r="E9" s="16">
        <v>6.9190780923760737</v>
      </c>
      <c r="F9" s="11"/>
      <c r="G9" s="11"/>
      <c r="H9" s="11"/>
      <c r="I9" s="11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344C3-9313-5348-8466-D68376C231A5}">
  <dimension ref="B2:I30"/>
  <sheetViews>
    <sheetView workbookViewId="0">
      <selection activeCell="G3" sqref="G3"/>
    </sheetView>
  </sheetViews>
  <sheetFormatPr baseColWidth="10" defaultRowHeight="16" x14ac:dyDescent="0.2"/>
  <cols>
    <col min="3" max="3" width="14.83203125" customWidth="1"/>
    <col min="4" max="4" width="18" customWidth="1"/>
    <col min="5" max="5" width="15.33203125" customWidth="1"/>
    <col min="6" max="6" width="15.83203125" customWidth="1"/>
    <col min="7" max="7" width="12.33203125" customWidth="1"/>
  </cols>
  <sheetData>
    <row r="2" spans="2:9" ht="17" thickBot="1" x14ac:dyDescent="0.25"/>
    <row r="3" spans="2:9" x14ac:dyDescent="0.2">
      <c r="B3" s="1" t="s">
        <v>19</v>
      </c>
      <c r="C3" s="3" t="s">
        <v>64</v>
      </c>
      <c r="D3" s="3" t="s">
        <v>65</v>
      </c>
      <c r="E3" s="3" t="s">
        <v>4</v>
      </c>
      <c r="F3" s="3" t="s">
        <v>5</v>
      </c>
      <c r="G3" s="3"/>
      <c r="H3" s="1"/>
      <c r="I3" s="1"/>
    </row>
    <row r="4" spans="2:9" x14ac:dyDescent="0.2">
      <c r="B4" s="1">
        <v>1</v>
      </c>
      <c r="C4" s="11">
        <v>2.090406720314141</v>
      </c>
      <c r="D4" s="11">
        <v>-6.8932423049516314E-2</v>
      </c>
      <c r="E4" s="11">
        <v>0.94589552238821994</v>
      </c>
      <c r="F4" s="11">
        <v>0.82110920005100452</v>
      </c>
      <c r="G4" s="11">
        <v>0.44442897875858395</v>
      </c>
      <c r="H4" s="11"/>
      <c r="I4" s="11"/>
    </row>
    <row r="5" spans="2:9" x14ac:dyDescent="0.2">
      <c r="B5" s="1">
        <v>1</v>
      </c>
      <c r="C5" s="11">
        <v>2.3155043571031726</v>
      </c>
      <c r="D5" s="11">
        <v>-9.4908682531584326E-2</v>
      </c>
      <c r="E5" s="11">
        <v>0.90458715596345607</v>
      </c>
      <c r="F5" s="11">
        <v>0.83498117579189024</v>
      </c>
      <c r="G5" s="11">
        <v>0.47162582200910386</v>
      </c>
      <c r="H5" s="11"/>
      <c r="I5" s="11"/>
    </row>
    <row r="6" spans="2:9" x14ac:dyDescent="0.2">
      <c r="B6" s="1">
        <v>1</v>
      </c>
      <c r="C6" s="11">
        <v>1.7947784906645461</v>
      </c>
      <c r="D6" s="11">
        <v>-7.7317286609753511E-2</v>
      </c>
      <c r="E6" s="11">
        <v>0.95660377358506754</v>
      </c>
      <c r="F6" s="11">
        <v>0.80699548559712608</v>
      </c>
      <c r="G6" s="11">
        <v>0.45471689911490221</v>
      </c>
      <c r="H6" s="11"/>
      <c r="I6" s="11"/>
    </row>
    <row r="7" spans="2:9" x14ac:dyDescent="0.2">
      <c r="B7" s="1">
        <v>1</v>
      </c>
      <c r="C7" s="11">
        <v>1.9568487891526485</v>
      </c>
      <c r="D7" s="11">
        <v>-6.6707684662430003E-2</v>
      </c>
      <c r="E7" s="11">
        <v>0.94464944649462501</v>
      </c>
      <c r="F7" s="11">
        <v>0.81137991750886496</v>
      </c>
      <c r="G7" s="11">
        <v>0.44426689850296014</v>
      </c>
      <c r="H7" s="11"/>
      <c r="I7" s="11"/>
    </row>
    <row r="8" spans="2:9" x14ac:dyDescent="0.2">
      <c r="B8" s="1">
        <v>1</v>
      </c>
      <c r="C8" s="11">
        <v>1.7452570105709591</v>
      </c>
      <c r="D8" s="11">
        <v>-8.9363761805246432E-3</v>
      </c>
      <c r="E8" s="11">
        <v>0.96354992076086166</v>
      </c>
      <c r="F8" s="11">
        <v>0.82469762580260009</v>
      </c>
      <c r="G8" s="11">
        <v>0.51328690575904723</v>
      </c>
      <c r="H8" s="11"/>
      <c r="I8" s="11"/>
    </row>
    <row r="9" spans="2:9" x14ac:dyDescent="0.2">
      <c r="B9" s="1">
        <v>1</v>
      </c>
      <c r="C9" s="11">
        <v>2.8152211107748228</v>
      </c>
      <c r="D9" s="11">
        <v>-2.5859966839780219E-2</v>
      </c>
      <c r="E9" s="11">
        <v>0.97560975609772671</v>
      </c>
      <c r="F9" s="11">
        <v>0.83415669412380011</v>
      </c>
      <c r="G9" s="11">
        <v>0.50789263145160213</v>
      </c>
      <c r="H9" s="11"/>
      <c r="I9" s="11"/>
    </row>
    <row r="10" spans="2:9" x14ac:dyDescent="0.2">
      <c r="B10" s="1">
        <v>1</v>
      </c>
      <c r="C10" s="11">
        <v>2.2697345042894024</v>
      </c>
      <c r="D10" s="11">
        <v>-3.1603708205180145E-2</v>
      </c>
      <c r="E10" s="11">
        <v>0.95970695970712239</v>
      </c>
      <c r="F10" s="11">
        <v>0.81727605264464853</v>
      </c>
      <c r="G10" s="11">
        <v>0.46328562240205828</v>
      </c>
      <c r="H10" s="11"/>
      <c r="I10" s="11"/>
    </row>
    <row r="11" spans="2:9" x14ac:dyDescent="0.2">
      <c r="B11" s="1">
        <v>1</v>
      </c>
      <c r="C11" s="11">
        <v>2.0183754765416504</v>
      </c>
      <c r="D11" s="11">
        <v>-9.5426399292812977E-2</v>
      </c>
      <c r="E11" s="11">
        <v>0.98330550918213733</v>
      </c>
      <c r="F11" s="11">
        <v>0.83414372542009274</v>
      </c>
      <c r="G11" s="11">
        <v>0.47572689668479645</v>
      </c>
      <c r="H11" s="11"/>
      <c r="I11" s="11"/>
    </row>
    <row r="12" spans="2:9" x14ac:dyDescent="0.2">
      <c r="B12" s="1">
        <v>1</v>
      </c>
      <c r="C12" s="11">
        <v>1.9793585528315518</v>
      </c>
      <c r="D12" s="11">
        <v>-9.2761229227140043E-2</v>
      </c>
      <c r="E12" s="11">
        <v>0.97635135135151752</v>
      </c>
      <c r="F12" s="11">
        <v>0.83053258541428743</v>
      </c>
      <c r="G12" s="11">
        <v>0.48185542103306267</v>
      </c>
      <c r="H12" s="11"/>
      <c r="I12" s="11"/>
    </row>
    <row r="13" spans="2:9" x14ac:dyDescent="0.2">
      <c r="B13" s="1">
        <v>2</v>
      </c>
      <c r="C13" s="11">
        <v>1.9365900018416358</v>
      </c>
      <c r="D13" s="11">
        <v>-5.5823468280252968E-2</v>
      </c>
      <c r="E13" s="11">
        <v>0.94745762711880521</v>
      </c>
      <c r="F13" s="11">
        <v>0.81638141642640216</v>
      </c>
      <c r="G13" s="11">
        <v>0.45307539064931829</v>
      </c>
      <c r="H13" s="11"/>
      <c r="I13" s="11"/>
    </row>
    <row r="14" spans="2:9" x14ac:dyDescent="0.2">
      <c r="B14" s="1">
        <v>2</v>
      </c>
      <c r="C14" s="11">
        <v>1.5216600246938543</v>
      </c>
      <c r="D14" s="11">
        <v>-5.0773770158236094E-2</v>
      </c>
      <c r="E14" s="11">
        <v>0.95325542570967814</v>
      </c>
      <c r="F14" s="11">
        <v>0.8165878440012887</v>
      </c>
      <c r="G14" s="11">
        <v>0.47482386641167645</v>
      </c>
      <c r="H14" s="11"/>
      <c r="I14" s="11"/>
    </row>
    <row r="15" spans="2:9" x14ac:dyDescent="0.2">
      <c r="B15" s="1">
        <v>2</v>
      </c>
      <c r="C15" s="11">
        <v>1.5246613265177078</v>
      </c>
      <c r="D15" s="11">
        <v>-6.7187892954246611E-2</v>
      </c>
      <c r="E15" s="11">
        <v>0.97444633730851327</v>
      </c>
      <c r="F15" s="11">
        <v>0.8152242546463756</v>
      </c>
      <c r="G15" s="11">
        <v>0.46181848103937734</v>
      </c>
      <c r="H15" s="11"/>
      <c r="I15" s="11"/>
    </row>
    <row r="16" spans="2:9" x14ac:dyDescent="0.2">
      <c r="B16" s="1">
        <v>2</v>
      </c>
      <c r="C16" s="11">
        <v>1.4946483082791706</v>
      </c>
      <c r="D16" s="11">
        <v>-5.9058116638882344E-2</v>
      </c>
      <c r="E16" s="11">
        <v>0.97132616487471679</v>
      </c>
      <c r="F16" s="11">
        <v>0.81986886851921037</v>
      </c>
      <c r="G16" s="11">
        <v>0.46710164619396172</v>
      </c>
      <c r="H16" s="11"/>
      <c r="I16" s="11"/>
    </row>
    <row r="17" spans="2:9" x14ac:dyDescent="0.2">
      <c r="B17" s="1">
        <v>2</v>
      </c>
      <c r="C17" s="11">
        <v>1.3896027444442891</v>
      </c>
      <c r="D17" s="11">
        <v>-5.5419038177460064E-2</v>
      </c>
      <c r="E17" s="11">
        <v>0.98466780238517593</v>
      </c>
      <c r="F17" s="11">
        <v>0.81992466439932155</v>
      </c>
      <c r="G17" s="11">
        <v>0.45917527223380694</v>
      </c>
      <c r="H17" s="11"/>
      <c r="I17" s="11"/>
    </row>
    <row r="18" spans="2:9" x14ac:dyDescent="0.2">
      <c r="B18" s="1">
        <v>2</v>
      </c>
      <c r="C18" s="11">
        <v>1.9703546473599907</v>
      </c>
      <c r="D18" s="11">
        <v>-4.1860657188200506E-2</v>
      </c>
      <c r="E18" s="11">
        <v>0.92807745504856853</v>
      </c>
      <c r="F18" s="11">
        <v>0.80765548122470032</v>
      </c>
      <c r="G18" s="11">
        <v>0.48192219572473399</v>
      </c>
      <c r="H18" s="11"/>
      <c r="I18" s="11"/>
    </row>
    <row r="19" spans="2:9" x14ac:dyDescent="0.2">
      <c r="B19" s="1">
        <v>2</v>
      </c>
      <c r="C19" s="11">
        <v>2.0716485839150547</v>
      </c>
      <c r="D19" s="11">
        <v>-8.2505787137739775E-2</v>
      </c>
      <c r="E19" s="11">
        <v>0.96372239747650512</v>
      </c>
      <c r="F19" s="11">
        <v>0.81271142976108979</v>
      </c>
      <c r="G19" s="11">
        <v>0.46369680990196355</v>
      </c>
      <c r="H19" s="11"/>
      <c r="I19" s="11"/>
    </row>
    <row r="20" spans="2:9" x14ac:dyDescent="0.2">
      <c r="B20" s="1">
        <v>2</v>
      </c>
      <c r="C20" s="11">
        <v>1.6162010321452474</v>
      </c>
      <c r="D20" s="11">
        <v>-1.7445066851150184E-2</v>
      </c>
      <c r="E20" s="11">
        <v>0.95121951219528356</v>
      </c>
      <c r="F20" s="11">
        <v>0.82659908225127565</v>
      </c>
      <c r="G20" s="11">
        <v>0.4709881916273872</v>
      </c>
      <c r="H20" s="11"/>
      <c r="I20" s="11"/>
    </row>
    <row r="21" spans="2:9" x14ac:dyDescent="0.2">
      <c r="B21" s="1">
        <v>2</v>
      </c>
      <c r="C21" s="11">
        <v>1.5104051428544025</v>
      </c>
      <c r="D21" s="11">
        <v>-5.0080468656587322E-2</v>
      </c>
      <c r="E21" s="11">
        <v>0.97495826377312089</v>
      </c>
      <c r="F21" s="11">
        <v>0.82473701159296064</v>
      </c>
      <c r="G21" s="11">
        <v>0.4764841841114707</v>
      </c>
      <c r="H21" s="11"/>
      <c r="I21" s="11"/>
    </row>
    <row r="22" spans="2:9" x14ac:dyDescent="0.2">
      <c r="B22" s="1">
        <v>3</v>
      </c>
      <c r="C22" s="11">
        <v>1.7940281652085825</v>
      </c>
      <c r="D22" s="11">
        <v>-6.9277549349104531E-2</v>
      </c>
      <c r="E22" s="11">
        <v>0.90529695024092482</v>
      </c>
      <c r="F22" s="11">
        <v>0.81825134952003276</v>
      </c>
      <c r="G22" s="11">
        <v>0.47171256125576116</v>
      </c>
    </row>
    <row r="23" spans="2:9" x14ac:dyDescent="0.2">
      <c r="B23" s="1">
        <v>3</v>
      </c>
      <c r="C23" s="11">
        <v>2.2637319006416949</v>
      </c>
      <c r="D23" s="11">
        <v>-2.0468878438682832E-2</v>
      </c>
      <c r="E23" s="11">
        <v>0.93703703703719576</v>
      </c>
      <c r="F23" s="11">
        <v>0.82333255020700691</v>
      </c>
      <c r="G23" s="11">
        <v>0.47865200607718661</v>
      </c>
    </row>
    <row r="24" spans="2:9" x14ac:dyDescent="0.2">
      <c r="B24" s="1">
        <v>3</v>
      </c>
      <c r="C24" s="11">
        <v>1.5021515628388047</v>
      </c>
      <c r="D24" s="11">
        <v>-4.7398059053210678E-2</v>
      </c>
      <c r="E24" s="11">
        <v>0.92932330827083554</v>
      </c>
      <c r="F24" s="11">
        <v>0.80335842669343771</v>
      </c>
      <c r="G24" s="11">
        <v>0.44528258398420129</v>
      </c>
    </row>
    <row r="25" spans="2:9" x14ac:dyDescent="0.2">
      <c r="B25" s="1">
        <v>3</v>
      </c>
      <c r="C25" s="11">
        <v>1.2005207295415024</v>
      </c>
      <c r="D25" s="11">
        <v>-1.7463824987549188E-2</v>
      </c>
      <c r="E25" s="11">
        <v>0.9780775716696436</v>
      </c>
      <c r="F25" s="11">
        <v>0.81325027817650619</v>
      </c>
      <c r="G25" s="11">
        <v>0.45097455808327153</v>
      </c>
    </row>
    <row r="26" spans="2:9" x14ac:dyDescent="0.2">
      <c r="B26" s="1">
        <v>3</v>
      </c>
      <c r="C26" s="11">
        <v>1.7475079869388495</v>
      </c>
      <c r="D26" s="11">
        <v>-1.7625144960581336E-2</v>
      </c>
      <c r="E26" s="11">
        <v>0.89012738853518369</v>
      </c>
      <c r="F26" s="11">
        <v>0.8085499368582878</v>
      </c>
      <c r="G26" s="11">
        <v>0.47845032624454253</v>
      </c>
    </row>
    <row r="27" spans="2:9" x14ac:dyDescent="0.2">
      <c r="B27" s="1">
        <v>3</v>
      </c>
      <c r="C27" s="11">
        <v>1.9538474873287948</v>
      </c>
      <c r="D27" s="11">
        <v>-3.4248605437451403E-2</v>
      </c>
      <c r="E27" s="11">
        <v>0.92019543973957052</v>
      </c>
      <c r="F27" s="11">
        <v>0.80997377845996343</v>
      </c>
      <c r="G27" s="11">
        <v>0.46014848017929694</v>
      </c>
    </row>
    <row r="28" spans="2:9" x14ac:dyDescent="0.2">
      <c r="B28" s="1">
        <v>3</v>
      </c>
      <c r="C28" s="11">
        <v>1.4278693426984241</v>
      </c>
      <c r="D28" s="11">
        <v>-2.2622312497296154E-3</v>
      </c>
      <c r="E28" s="11">
        <v>0.97569444444461029</v>
      </c>
      <c r="F28" s="11">
        <v>0.81821033004909971</v>
      </c>
      <c r="G28" s="11">
        <v>0.44717755295634115</v>
      </c>
    </row>
    <row r="29" spans="2:9" x14ac:dyDescent="0.2">
      <c r="B29" s="1">
        <v>3</v>
      </c>
      <c r="C29" s="11">
        <v>2.0401349147645904</v>
      </c>
      <c r="D29" s="11">
        <v>-3.3925965491387135E-2</v>
      </c>
      <c r="E29" s="11">
        <v>0.95206611570264144</v>
      </c>
      <c r="F29" s="11">
        <v>0.81998286537393228</v>
      </c>
      <c r="G29" s="11">
        <v>0.45484166504334284</v>
      </c>
    </row>
    <row r="30" spans="2:9" x14ac:dyDescent="0.2">
      <c r="B30" s="1">
        <v>3</v>
      </c>
      <c r="C30" s="11">
        <v>1.615450706689284</v>
      </c>
      <c r="D30" s="11">
        <v>-9.667943500088998E-3</v>
      </c>
      <c r="E30" s="11">
        <v>0.9611021069693696</v>
      </c>
      <c r="F30" s="11">
        <v>0.80664324226085993</v>
      </c>
      <c r="G30" s="11">
        <v>0.47424733631630206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BA68C-3DF5-3948-9C9D-38C1D47B4027}">
  <dimension ref="B3:N12"/>
  <sheetViews>
    <sheetView workbookViewId="0">
      <selection activeCell="L3" sqref="L3:N3"/>
    </sheetView>
  </sheetViews>
  <sheetFormatPr baseColWidth="10" defaultRowHeight="16" x14ac:dyDescent="0.2"/>
  <cols>
    <col min="5" max="5" width="14.1640625" customWidth="1"/>
    <col min="6" max="6" width="14" customWidth="1"/>
    <col min="7" max="7" width="14.33203125" customWidth="1"/>
    <col min="11" max="11" width="14.5" customWidth="1"/>
  </cols>
  <sheetData>
    <row r="3" spans="2:14" x14ac:dyDescent="0.2">
      <c r="B3" s="8" t="s">
        <v>19</v>
      </c>
      <c r="C3" s="8" t="s">
        <v>66</v>
      </c>
      <c r="D3" s="8" t="s">
        <v>67</v>
      </c>
      <c r="E3" s="8" t="s">
        <v>68</v>
      </c>
      <c r="F3" s="8" t="s">
        <v>69</v>
      </c>
      <c r="G3" s="8" t="s">
        <v>70</v>
      </c>
      <c r="H3" s="8" t="s">
        <v>71</v>
      </c>
      <c r="I3" s="8" t="s">
        <v>72</v>
      </c>
      <c r="J3" s="8" t="s">
        <v>73</v>
      </c>
      <c r="K3" s="8" t="s">
        <v>74</v>
      </c>
      <c r="L3" s="8" t="s">
        <v>36</v>
      </c>
      <c r="M3" s="8" t="s">
        <v>38</v>
      </c>
      <c r="N3" s="8" t="s">
        <v>37</v>
      </c>
    </row>
    <row r="4" spans="2:14" x14ac:dyDescent="0.2">
      <c r="B4" s="8">
        <v>1</v>
      </c>
      <c r="C4" s="15">
        <v>0.16395363600000001</v>
      </c>
      <c r="D4" s="15">
        <v>0.11079684000000001</v>
      </c>
      <c r="E4" s="15">
        <v>0.35972382599999997</v>
      </c>
      <c r="F4" s="15">
        <v>1.3531947659999999</v>
      </c>
      <c r="G4" s="15">
        <v>4.3908941999999999E-2</v>
      </c>
      <c r="H4" s="15">
        <v>0.485593416</v>
      </c>
      <c r="I4" s="15">
        <v>1.272299952</v>
      </c>
      <c r="J4" s="15">
        <v>0.19801966799999998</v>
      </c>
      <c r="K4" s="15">
        <v>4.1118693000000005E-2</v>
      </c>
      <c r="L4" s="15">
        <v>2.4732624839999997</v>
      </c>
      <c r="M4" s="15">
        <v>1.3162088940000001</v>
      </c>
      <c r="N4" s="15">
        <v>0.23913836099999999</v>
      </c>
    </row>
    <row r="5" spans="2:14" x14ac:dyDescent="0.2">
      <c r="B5" s="8">
        <v>1</v>
      </c>
      <c r="C5" s="15">
        <v>0.16485546000000001</v>
      </c>
      <c r="D5" s="15">
        <v>0.103510176</v>
      </c>
      <c r="E5" s="15">
        <v>0.35379590399999999</v>
      </c>
      <c r="F5" s="15">
        <v>1.32295779</v>
      </c>
      <c r="G5" s="15">
        <v>4.5496374000000006E-2</v>
      </c>
      <c r="H5" s="15">
        <v>0.50105563200000003</v>
      </c>
      <c r="I5" s="15">
        <v>1.2700911300000002</v>
      </c>
      <c r="J5" s="15">
        <v>0.20466369000000001</v>
      </c>
      <c r="K5" s="15">
        <v>4.1160771960000002E-2</v>
      </c>
      <c r="L5" s="15">
        <v>2.4461749620000002</v>
      </c>
      <c r="M5" s="15">
        <v>1.3155875040000002</v>
      </c>
      <c r="N5" s="15">
        <v>0.24582446196000002</v>
      </c>
    </row>
    <row r="6" spans="2:14" x14ac:dyDescent="0.2">
      <c r="B6" s="8">
        <v>1</v>
      </c>
      <c r="C6" s="15">
        <v>0.17209176600000001</v>
      </c>
      <c r="D6" s="15">
        <v>0.11760210000000001</v>
      </c>
      <c r="E6" s="15">
        <v>0.37580142600000005</v>
      </c>
      <c r="F6" s="15">
        <v>1.3510995959999998</v>
      </c>
      <c r="G6" s="15">
        <v>4.5265836000000004E-2</v>
      </c>
      <c r="H6" s="15">
        <v>0.48204294600000003</v>
      </c>
      <c r="I6" s="15">
        <v>1.2737538660000001</v>
      </c>
      <c r="J6" s="15">
        <v>0.19921809600000001</v>
      </c>
      <c r="K6" s="15">
        <v>4.1128140899999999E-2</v>
      </c>
      <c r="L6" s="15">
        <v>2.4986378340000002</v>
      </c>
      <c r="M6" s="15">
        <v>1.3190197020000001</v>
      </c>
      <c r="N6" s="15">
        <v>0.24034623690000001</v>
      </c>
    </row>
    <row r="7" spans="2:14" x14ac:dyDescent="0.2">
      <c r="B7" s="8">
        <v>2</v>
      </c>
      <c r="C7" s="15">
        <v>0.17763790999999998</v>
      </c>
      <c r="D7" s="15">
        <v>0.11809408000000002</v>
      </c>
      <c r="E7" s="15">
        <v>0.36527788999999999</v>
      </c>
      <c r="F7" s="15">
        <v>1.45032882</v>
      </c>
      <c r="G7" s="15">
        <v>4.4415000000000003E-2</v>
      </c>
      <c r="H7" s="15">
        <v>0.53739001000000008</v>
      </c>
      <c r="I7" s="15">
        <v>1.3898102100000003</v>
      </c>
      <c r="J7" s="15">
        <v>0.28934093</v>
      </c>
      <c r="K7" s="15">
        <v>5.0299400000000001E-2</v>
      </c>
      <c r="L7" s="15">
        <v>2.6487287100000003</v>
      </c>
      <c r="M7" s="15">
        <v>1.4342252100000004</v>
      </c>
      <c r="N7" s="15">
        <v>0.33964032999999999</v>
      </c>
    </row>
    <row r="8" spans="2:14" x14ac:dyDescent="0.2">
      <c r="B8" s="8">
        <v>2</v>
      </c>
      <c r="C8" s="15">
        <v>0.15329896000000001</v>
      </c>
      <c r="D8" s="15">
        <v>0.12075052000000001</v>
      </c>
      <c r="E8" s="15">
        <v>0.35290467000000003</v>
      </c>
      <c r="F8" s="15">
        <v>1.4486927500000002</v>
      </c>
      <c r="G8" s="15">
        <v>4.1327100000000005E-2</v>
      </c>
      <c r="H8" s="15">
        <v>0.55901001000000006</v>
      </c>
      <c r="I8" s="15">
        <v>1.3765153200000002</v>
      </c>
      <c r="J8" s="15">
        <v>0.29009246</v>
      </c>
      <c r="K8" s="15">
        <v>5.135126000000001E-2</v>
      </c>
      <c r="L8" s="15">
        <v>2.6346569100000004</v>
      </c>
      <c r="M8" s="15">
        <v>1.4178424200000002</v>
      </c>
      <c r="N8" s="15">
        <v>0.34144372000000001</v>
      </c>
    </row>
    <row r="9" spans="2:14" x14ac:dyDescent="0.2">
      <c r="B9" s="8">
        <v>2</v>
      </c>
      <c r="C9" s="15">
        <v>0.15624162999999999</v>
      </c>
      <c r="D9" s="15">
        <v>0.11833096</v>
      </c>
      <c r="E9" s="15">
        <v>0.35796374999999997</v>
      </c>
      <c r="F9" s="15">
        <v>1.4424896899999999</v>
      </c>
      <c r="G9" s="15">
        <v>4.3879670000000003E-2</v>
      </c>
      <c r="H9" s="15">
        <v>0.54100196000000011</v>
      </c>
      <c r="I9" s="15">
        <v>1.3834760199999998</v>
      </c>
      <c r="J9" s="15">
        <v>0.32004979</v>
      </c>
      <c r="K9" s="15">
        <v>5.0469069999999998E-2</v>
      </c>
      <c r="L9" s="15">
        <v>2.6160279900000001</v>
      </c>
      <c r="M9" s="15">
        <v>1.4273556899999997</v>
      </c>
      <c r="N9" s="15">
        <v>0.37051886000000001</v>
      </c>
    </row>
    <row r="10" spans="2:14" x14ac:dyDescent="0.2">
      <c r="B10" s="8">
        <v>3</v>
      </c>
      <c r="C10" s="15">
        <v>0.17637977500000002</v>
      </c>
      <c r="D10" s="15">
        <v>0.11401445399999999</v>
      </c>
      <c r="E10" s="15">
        <v>0.362958418</v>
      </c>
      <c r="F10" s="15">
        <v>1.5247116060000001</v>
      </c>
      <c r="G10" s="15">
        <v>4.5778988E-2</v>
      </c>
      <c r="H10" s="15">
        <v>0.60035081800000001</v>
      </c>
      <c r="I10" s="15">
        <v>1.5563260849999998</v>
      </c>
      <c r="J10" s="15">
        <v>0.46809125399999996</v>
      </c>
      <c r="K10" s="15">
        <v>6.0135575999999996E-2</v>
      </c>
      <c r="L10" s="15">
        <v>2.778415071</v>
      </c>
      <c r="M10" s="15">
        <v>1.6021050729999997</v>
      </c>
      <c r="N10" s="15">
        <v>0.52822682999999993</v>
      </c>
    </row>
    <row r="11" spans="2:14" x14ac:dyDescent="0.2">
      <c r="B11" s="8">
        <v>3</v>
      </c>
      <c r="C11" s="15">
        <v>0.170245222</v>
      </c>
      <c r="D11" s="15">
        <v>0.122193379</v>
      </c>
      <c r="E11" s="15">
        <v>0.37866147499999997</v>
      </c>
      <c r="F11" s="15">
        <v>1.530484993</v>
      </c>
      <c r="G11" s="15">
        <v>4.6230685000000001E-2</v>
      </c>
      <c r="H11" s="15">
        <v>0.60247518299999991</v>
      </c>
      <c r="I11" s="15">
        <v>1.559633101</v>
      </c>
      <c r="J11" s="15">
        <v>0.45102017299999997</v>
      </c>
      <c r="K11" s="15">
        <v>5.9396957999999993E-2</v>
      </c>
      <c r="L11" s="15">
        <v>2.8040602520000002</v>
      </c>
      <c r="M11" s="15">
        <v>1.605863786</v>
      </c>
      <c r="N11" s="15">
        <v>0.51041713099999997</v>
      </c>
    </row>
    <row r="12" spans="2:14" x14ac:dyDescent="0.2">
      <c r="B12" s="8">
        <v>3</v>
      </c>
      <c r="C12" s="15">
        <v>0.16897587200000003</v>
      </c>
      <c r="D12" s="15">
        <v>0.11922836900000001</v>
      </c>
      <c r="E12" s="15">
        <v>0.37040974200000004</v>
      </c>
      <c r="F12" s="15">
        <v>1.5343883640000002</v>
      </c>
      <c r="G12" s="15">
        <v>4.5320585000000004E-2</v>
      </c>
      <c r="H12" s="15">
        <v>0.58799884499999999</v>
      </c>
      <c r="I12" s="15">
        <v>1.5197300059999999</v>
      </c>
      <c r="J12" s="15">
        <v>0.46306223299999999</v>
      </c>
      <c r="K12" s="15">
        <v>6.0722830000000005E-2</v>
      </c>
      <c r="L12" s="15">
        <v>2.7810011920000002</v>
      </c>
      <c r="M12" s="15">
        <v>1.5650505909999999</v>
      </c>
      <c r="N12" s="15">
        <v>0.52378506300000005</v>
      </c>
    </row>
  </sheetData>
  <pageMargins left="0.7" right="0.7" top="0.75" bottom="0.75" header="0.3" footer="0.3"/>
  <pageSetup paperSize="9" orientation="portrait" horizontalDpi="0" verticalDpi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1F155-A2C5-474B-8CD6-8E8F1CCDD0F1}">
  <dimension ref="B3:N12"/>
  <sheetViews>
    <sheetView workbookViewId="0">
      <selection activeCell="L3" sqref="L3:N12"/>
    </sheetView>
  </sheetViews>
  <sheetFormatPr baseColWidth="10" defaultRowHeight="16" x14ac:dyDescent="0.2"/>
  <cols>
    <col min="5" max="5" width="14.1640625" customWidth="1"/>
    <col min="6" max="6" width="14" customWidth="1"/>
    <col min="7" max="7" width="14.33203125" customWidth="1"/>
    <col min="11" max="11" width="14.5" customWidth="1"/>
  </cols>
  <sheetData>
    <row r="3" spans="2:14" x14ac:dyDescent="0.2">
      <c r="B3" s="8" t="s">
        <v>19</v>
      </c>
      <c r="C3" s="8" t="s">
        <v>66</v>
      </c>
      <c r="D3" s="8" t="s">
        <v>67</v>
      </c>
      <c r="E3" s="8" t="s">
        <v>68</v>
      </c>
      <c r="F3" s="8" t="s">
        <v>69</v>
      </c>
      <c r="G3" s="8" t="s">
        <v>70</v>
      </c>
      <c r="H3" s="8" t="s">
        <v>71</v>
      </c>
      <c r="I3" s="8" t="s">
        <v>72</v>
      </c>
      <c r="J3" s="8" t="s">
        <v>73</v>
      </c>
      <c r="K3" s="8" t="s">
        <v>74</v>
      </c>
      <c r="L3" s="8" t="s">
        <v>36</v>
      </c>
      <c r="M3" s="8" t="s">
        <v>38</v>
      </c>
      <c r="N3" s="8" t="s">
        <v>37</v>
      </c>
    </row>
    <row r="4" spans="2:14" x14ac:dyDescent="0.2">
      <c r="B4" s="8">
        <v>1</v>
      </c>
      <c r="C4" s="34">
        <v>0.68544895400000005</v>
      </c>
      <c r="D4" s="34">
        <v>0.62149487400000003</v>
      </c>
      <c r="E4" s="34">
        <v>1.552818048</v>
      </c>
      <c r="F4" s="34">
        <v>6.1345070059999998</v>
      </c>
      <c r="G4" s="34">
        <v>0.20054027299999999</v>
      </c>
      <c r="H4" s="34">
        <v>2.2991065669999999</v>
      </c>
      <c r="I4" s="34">
        <v>5.4840846789999995</v>
      </c>
      <c r="J4" s="34">
        <v>0.63566540999999988</v>
      </c>
      <c r="K4" s="34">
        <v>0.11414667039999998</v>
      </c>
      <c r="L4" s="15">
        <v>11.293375448999999</v>
      </c>
      <c r="M4" s="15">
        <v>5.6846249519999992</v>
      </c>
      <c r="N4" s="15">
        <v>0.74981208039999991</v>
      </c>
    </row>
    <row r="5" spans="2:14" x14ac:dyDescent="0.2">
      <c r="B5" s="8">
        <v>1</v>
      </c>
      <c r="C5" s="34">
        <v>0.80533444799999998</v>
      </c>
      <c r="D5" s="34">
        <v>0.59322075899999993</v>
      </c>
      <c r="E5" s="34">
        <v>1.5023365280000001</v>
      </c>
      <c r="F5" s="34">
        <v>6.1474073879999995</v>
      </c>
      <c r="G5" s="34">
        <v>0.19874663699999998</v>
      </c>
      <c r="H5" s="34">
        <v>2.295689731</v>
      </c>
      <c r="I5" s="34">
        <v>5.5186608679999996</v>
      </c>
      <c r="J5" s="34">
        <v>0.65241277599999992</v>
      </c>
      <c r="K5" s="34">
        <v>0.13142157639999999</v>
      </c>
      <c r="L5" s="15">
        <v>11.343988853999999</v>
      </c>
      <c r="M5" s="15">
        <v>5.7174075049999997</v>
      </c>
      <c r="N5" s="15">
        <v>0.78383435239999988</v>
      </c>
    </row>
    <row r="6" spans="2:14" x14ac:dyDescent="0.2">
      <c r="B6" s="8">
        <v>1</v>
      </c>
      <c r="C6" s="34">
        <v>0.78284095399999998</v>
      </c>
      <c r="D6" s="34">
        <v>0.50214300699999992</v>
      </c>
      <c r="E6" s="34">
        <v>1.585714225</v>
      </c>
      <c r="F6" s="34">
        <v>6.1170515189999994</v>
      </c>
      <c r="G6" s="34">
        <v>0.28591044799999998</v>
      </c>
      <c r="H6" s="34">
        <v>2.2800015029999998</v>
      </c>
      <c r="I6" s="34">
        <v>5.5112793660000001</v>
      </c>
      <c r="J6" s="34">
        <v>0.67028014999999996</v>
      </c>
      <c r="K6" s="34">
        <v>0.12681047100000001</v>
      </c>
      <c r="L6" s="15">
        <v>11.267751207999998</v>
      </c>
      <c r="M6" s="15">
        <v>5.7971898140000002</v>
      </c>
      <c r="N6" s="15">
        <v>0.79709062099999994</v>
      </c>
    </row>
    <row r="7" spans="2:14" x14ac:dyDescent="0.2">
      <c r="B7" s="8">
        <v>2</v>
      </c>
      <c r="C7" s="34">
        <v>0.72638579999999997</v>
      </c>
      <c r="D7" s="34">
        <v>0.48510629999999993</v>
      </c>
      <c r="E7" s="34">
        <v>1.5891267</v>
      </c>
      <c r="F7" s="34">
        <v>6.4463048999999994</v>
      </c>
      <c r="G7" s="34">
        <v>0.290325</v>
      </c>
      <c r="H7" s="34">
        <v>2.5508720999999999</v>
      </c>
      <c r="I7" s="34">
        <v>6.2828976000000001</v>
      </c>
      <c r="J7" s="34">
        <v>1.112895</v>
      </c>
      <c r="K7" s="34">
        <v>0.2332533</v>
      </c>
      <c r="L7" s="15">
        <v>11.797795799999999</v>
      </c>
      <c r="M7" s="15">
        <v>6.5732226000000002</v>
      </c>
      <c r="N7" s="15">
        <v>1.3461482999999999</v>
      </c>
    </row>
    <row r="8" spans="2:14" x14ac:dyDescent="0.2">
      <c r="B8" s="8">
        <v>2</v>
      </c>
      <c r="C8" s="34">
        <v>0.77290079999999994</v>
      </c>
      <c r="D8" s="34">
        <v>0.49128240000000006</v>
      </c>
      <c r="E8" s="34">
        <v>1.5865920000000002</v>
      </c>
      <c r="F8" s="34">
        <v>6.4668071999999999</v>
      </c>
      <c r="G8" s="34">
        <v>0.19988639999999999</v>
      </c>
      <c r="H8" s="34">
        <v>2.5544231999999996</v>
      </c>
      <c r="I8" s="34">
        <v>6.2897646000000007</v>
      </c>
      <c r="J8" s="34">
        <v>1.0951605</v>
      </c>
      <c r="K8" s="34">
        <v>0.2372958</v>
      </c>
      <c r="L8" s="15">
        <v>11.872005599999998</v>
      </c>
      <c r="M8" s="15">
        <v>6.4896510000000003</v>
      </c>
      <c r="N8" s="15">
        <v>1.3324563</v>
      </c>
    </row>
    <row r="9" spans="2:14" x14ac:dyDescent="0.2">
      <c r="B9" s="8">
        <v>2</v>
      </c>
      <c r="C9" s="34">
        <v>0.75190079999999992</v>
      </c>
      <c r="D9" s="34">
        <v>0.4933824</v>
      </c>
      <c r="E9" s="34">
        <v>1.582392</v>
      </c>
      <c r="F9" s="34">
        <v>6.4689072000000003</v>
      </c>
      <c r="G9" s="34">
        <v>0.26932499999999998</v>
      </c>
      <c r="H9" s="34">
        <v>2.5481232</v>
      </c>
      <c r="I9" s="34">
        <v>6.2876645999999994</v>
      </c>
      <c r="J9" s="34">
        <v>1.1035604999999999</v>
      </c>
      <c r="K9" s="34">
        <v>0.23519579999999998</v>
      </c>
      <c r="L9" s="15">
        <v>11.844705600000001</v>
      </c>
      <c r="M9" s="15">
        <v>6.5569895999999996</v>
      </c>
      <c r="N9" s="15">
        <v>1.3387563</v>
      </c>
    </row>
    <row r="10" spans="2:14" x14ac:dyDescent="0.2">
      <c r="B10" s="8">
        <v>3</v>
      </c>
      <c r="C10" s="34">
        <v>0.67599248100000009</v>
      </c>
      <c r="D10" s="34">
        <v>0.44943229100000009</v>
      </c>
      <c r="E10" s="34">
        <v>1.526728901</v>
      </c>
      <c r="F10" s="34">
        <v>6.7494999840000007</v>
      </c>
      <c r="G10" s="34">
        <v>0.28788624200000001</v>
      </c>
      <c r="H10" s="34">
        <v>2.6601606800000006</v>
      </c>
      <c r="I10" s="34">
        <v>6.5710808739999997</v>
      </c>
      <c r="J10" s="34">
        <v>1.735716305</v>
      </c>
      <c r="K10" s="34">
        <v>0.45409353599999996</v>
      </c>
      <c r="L10" s="15">
        <v>12.061814337000001</v>
      </c>
      <c r="M10" s="15">
        <v>6.8589671159999996</v>
      </c>
      <c r="N10" s="15">
        <v>2.1898098409999998</v>
      </c>
    </row>
    <row r="11" spans="2:14" x14ac:dyDescent="0.2">
      <c r="B11" s="8">
        <v>3</v>
      </c>
      <c r="C11" s="34">
        <v>0.88718886299999999</v>
      </c>
      <c r="D11" s="34">
        <v>0.55620386700000002</v>
      </c>
      <c r="E11" s="34">
        <v>1.6983337660000002</v>
      </c>
      <c r="F11" s="34">
        <v>6.7928872400000007</v>
      </c>
      <c r="G11" s="34">
        <v>0.20055195000000001</v>
      </c>
      <c r="H11" s="34">
        <v>2.7198526049999998</v>
      </c>
      <c r="I11" s="34">
        <v>6.5802720309999998</v>
      </c>
      <c r="J11" s="34">
        <v>1.9154788869999999</v>
      </c>
      <c r="K11" s="34">
        <v>0.44352445899999998</v>
      </c>
      <c r="L11" s="15">
        <v>12.654466341000001</v>
      </c>
      <c r="M11" s="15">
        <v>6.7808239810000002</v>
      </c>
      <c r="N11" s="15">
        <v>2.3590033459999997</v>
      </c>
    </row>
    <row r="12" spans="2:14" x14ac:dyDescent="0.2">
      <c r="B12" s="8">
        <v>3</v>
      </c>
      <c r="C12" s="34">
        <v>0.82282062200000006</v>
      </c>
      <c r="D12" s="34">
        <v>0.533853574</v>
      </c>
      <c r="E12" s="34">
        <v>1.6649149000000001</v>
      </c>
      <c r="F12" s="34">
        <v>6.7658821610000013</v>
      </c>
      <c r="G12" s="34">
        <v>0.29338715700000001</v>
      </c>
      <c r="H12" s="34">
        <v>2.7450599290000004</v>
      </c>
      <c r="I12" s="34">
        <v>6.5400346140000005</v>
      </c>
      <c r="J12" s="34">
        <v>1.9240951929999999</v>
      </c>
      <c r="K12" s="34">
        <v>0.44431891600000006</v>
      </c>
      <c r="L12" s="15">
        <v>12.532531186000002</v>
      </c>
      <c r="M12" s="15">
        <v>6.8334217710000003</v>
      </c>
      <c r="N12" s="15">
        <v>2.3684141089999997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E7AC8-CA0E-2D4F-97A3-F815C7116FAB}">
  <sheetPr>
    <tabColor rgb="FF92D050"/>
    <outlinePr summaryBelow="0" summaryRight="0"/>
  </sheetPr>
  <dimension ref="A18:AM65"/>
  <sheetViews>
    <sheetView topLeftCell="AE1" workbookViewId="0">
      <pane ySplit="1" topLeftCell="A34" activePane="bottomLeft" state="frozen"/>
      <selection pane="bottomLeft" activeCell="AJ19" sqref="AJ19:AL65"/>
    </sheetView>
  </sheetViews>
  <sheetFormatPr baseColWidth="10" defaultColWidth="12.6640625" defaultRowHeight="15.75" customHeight="1" x14ac:dyDescent="0.2"/>
  <cols>
    <col min="1" max="1" width="18.83203125" style="56" customWidth="1"/>
    <col min="2" max="2" width="21.1640625" style="56" customWidth="1"/>
    <col min="3" max="12" width="37.6640625" style="56" customWidth="1"/>
    <col min="13" max="13" width="21.1640625" style="56" customWidth="1"/>
    <col min="14" max="23" width="37.6640625" style="56" customWidth="1"/>
    <col min="24" max="24" width="21.1640625" style="56" customWidth="1"/>
    <col min="25" max="34" width="37.6640625" style="56" customWidth="1"/>
    <col min="35" max="35" width="30" style="56" customWidth="1"/>
    <col min="36" max="36" width="31.83203125" style="56" customWidth="1"/>
    <col min="37" max="37" width="18.83203125" style="56" customWidth="1"/>
    <col min="38" max="38" width="21.1640625" style="56" customWidth="1"/>
    <col min="39" max="39" width="37.6640625" style="56" customWidth="1"/>
    <col min="40" max="40" width="35.6640625" style="56" customWidth="1"/>
    <col min="41" max="46" width="18.83203125" style="56" customWidth="1"/>
    <col min="47" max="16384" width="12.6640625" style="56"/>
  </cols>
  <sheetData>
    <row r="18" spans="1:39" ht="15.75" customHeight="1" x14ac:dyDescent="0.2">
      <c r="A18" s="65" t="s">
        <v>150</v>
      </c>
      <c r="B18" s="64" t="s">
        <v>149</v>
      </c>
      <c r="C18" s="64" t="s">
        <v>148</v>
      </c>
      <c r="D18" s="64" t="s">
        <v>147</v>
      </c>
      <c r="E18" s="64" t="s">
        <v>146</v>
      </c>
      <c r="F18" s="64" t="s">
        <v>145</v>
      </c>
      <c r="G18" s="64" t="s">
        <v>144</v>
      </c>
      <c r="H18" s="64" t="s">
        <v>143</v>
      </c>
      <c r="I18" s="64" t="s">
        <v>142</v>
      </c>
      <c r="J18" s="64" t="s">
        <v>141</v>
      </c>
      <c r="K18" s="64" t="s">
        <v>140</v>
      </c>
      <c r="L18" s="65" t="s">
        <v>150</v>
      </c>
      <c r="M18" s="64" t="s">
        <v>149</v>
      </c>
      <c r="N18" s="64" t="s">
        <v>148</v>
      </c>
      <c r="O18" s="64" t="s">
        <v>147</v>
      </c>
      <c r="P18" s="64" t="s">
        <v>146</v>
      </c>
      <c r="Q18" s="64" t="s">
        <v>145</v>
      </c>
      <c r="R18" s="64" t="s">
        <v>144</v>
      </c>
      <c r="S18" s="64" t="s">
        <v>143</v>
      </c>
      <c r="T18" s="64" t="s">
        <v>142</v>
      </c>
      <c r="U18" s="64" t="s">
        <v>141</v>
      </c>
      <c r="V18" s="64" t="s">
        <v>140</v>
      </c>
      <c r="W18" s="65" t="s">
        <v>150</v>
      </c>
      <c r="X18" s="64" t="s">
        <v>149</v>
      </c>
      <c r="Y18" s="64" t="s">
        <v>148</v>
      </c>
      <c r="Z18" s="64" t="s">
        <v>147</v>
      </c>
      <c r="AA18" s="64" t="s">
        <v>146</v>
      </c>
      <c r="AB18" s="64" t="s">
        <v>145</v>
      </c>
      <c r="AC18" s="64" t="s">
        <v>144</v>
      </c>
      <c r="AD18" s="64" t="s">
        <v>143</v>
      </c>
      <c r="AE18" s="64" t="s">
        <v>142</v>
      </c>
      <c r="AF18" s="64" t="s">
        <v>141</v>
      </c>
      <c r="AG18" s="64" t="s">
        <v>140</v>
      </c>
      <c r="AH18" s="64" t="s">
        <v>139</v>
      </c>
      <c r="AI18" s="64" t="s">
        <v>138</v>
      </c>
      <c r="AJ18" s="64" t="s">
        <v>137</v>
      </c>
      <c r="AK18" s="64" t="s">
        <v>136</v>
      </c>
      <c r="AL18" s="64" t="s">
        <v>135</v>
      </c>
      <c r="AM18" s="63" t="s">
        <v>134</v>
      </c>
    </row>
    <row r="19" spans="1:39" ht="15.75" customHeight="1" x14ac:dyDescent="0.2">
      <c r="A19" s="60">
        <v>340</v>
      </c>
      <c r="B19" s="60">
        <v>9</v>
      </c>
      <c r="C19" s="60">
        <v>9</v>
      </c>
      <c r="D19" s="60">
        <v>9</v>
      </c>
      <c r="E19" s="60">
        <v>9</v>
      </c>
      <c r="F19" s="60">
        <v>9</v>
      </c>
      <c r="G19" s="60">
        <v>9</v>
      </c>
      <c r="H19" s="60">
        <v>9</v>
      </c>
      <c r="I19" s="60">
        <v>9</v>
      </c>
      <c r="J19" s="60">
        <v>5</v>
      </c>
      <c r="K19" s="60">
        <v>9</v>
      </c>
      <c r="L19" s="60">
        <v>183</v>
      </c>
      <c r="M19" s="60">
        <v>9</v>
      </c>
      <c r="N19" s="60">
        <v>9</v>
      </c>
      <c r="O19" s="60">
        <v>6</v>
      </c>
      <c r="P19" s="60">
        <v>6</v>
      </c>
      <c r="Q19" s="60">
        <v>8</v>
      </c>
      <c r="R19" s="60">
        <v>9</v>
      </c>
      <c r="S19" s="60">
        <v>9</v>
      </c>
      <c r="T19" s="60">
        <v>9</v>
      </c>
      <c r="U19" s="60">
        <v>5</v>
      </c>
      <c r="V19" s="60">
        <v>7</v>
      </c>
      <c r="W19" s="60">
        <v>520</v>
      </c>
      <c r="X19" s="60">
        <v>9</v>
      </c>
      <c r="Y19" s="60">
        <v>9</v>
      </c>
      <c r="Z19" s="60">
        <v>9</v>
      </c>
      <c r="AA19" s="60">
        <v>9</v>
      </c>
      <c r="AB19" s="60">
        <v>9</v>
      </c>
      <c r="AC19" s="60">
        <v>9</v>
      </c>
      <c r="AD19" s="60">
        <v>9</v>
      </c>
      <c r="AE19" s="60">
        <v>9</v>
      </c>
      <c r="AF19" s="60">
        <v>5</v>
      </c>
      <c r="AG19" s="60">
        <v>9</v>
      </c>
      <c r="AH19" s="60">
        <v>520</v>
      </c>
      <c r="AI19" s="60">
        <v>183</v>
      </c>
      <c r="AJ19" s="60" t="s">
        <v>126</v>
      </c>
      <c r="AK19" s="60" t="s">
        <v>125</v>
      </c>
      <c r="AL19" s="60" t="s">
        <v>124</v>
      </c>
      <c r="AM19" s="62"/>
    </row>
    <row r="20" spans="1:39" ht="15.75" customHeight="1" x14ac:dyDescent="0.2">
      <c r="A20" s="59">
        <v>183</v>
      </c>
      <c r="B20" s="59">
        <v>8</v>
      </c>
      <c r="C20" s="59">
        <v>8</v>
      </c>
      <c r="D20" s="59">
        <v>7</v>
      </c>
      <c r="E20" s="59">
        <v>7</v>
      </c>
      <c r="F20" s="59">
        <v>7</v>
      </c>
      <c r="G20" s="59">
        <v>7</v>
      </c>
      <c r="H20" s="59">
        <v>7</v>
      </c>
      <c r="I20" s="59">
        <v>7</v>
      </c>
      <c r="J20" s="59">
        <v>1</v>
      </c>
      <c r="K20" s="59">
        <v>7</v>
      </c>
      <c r="L20" s="59">
        <v>340</v>
      </c>
      <c r="M20" s="59">
        <v>8</v>
      </c>
      <c r="N20" s="59">
        <v>8</v>
      </c>
      <c r="O20" s="59">
        <v>7</v>
      </c>
      <c r="P20" s="59">
        <v>7</v>
      </c>
      <c r="Q20" s="59">
        <v>7</v>
      </c>
      <c r="R20" s="59">
        <v>6</v>
      </c>
      <c r="S20" s="59">
        <v>7</v>
      </c>
      <c r="T20" s="59">
        <v>7</v>
      </c>
      <c r="U20" s="59">
        <v>1</v>
      </c>
      <c r="V20" s="59">
        <v>6</v>
      </c>
      <c r="W20" s="59">
        <v>520</v>
      </c>
      <c r="X20" s="59">
        <v>8</v>
      </c>
      <c r="Y20" s="59">
        <v>8</v>
      </c>
      <c r="Z20" s="59">
        <v>8</v>
      </c>
      <c r="AA20" s="59">
        <v>7</v>
      </c>
      <c r="AB20" s="59">
        <v>8</v>
      </c>
      <c r="AC20" s="59">
        <v>8</v>
      </c>
      <c r="AD20" s="59">
        <v>8</v>
      </c>
      <c r="AE20" s="59">
        <v>8</v>
      </c>
      <c r="AF20" s="59">
        <v>1</v>
      </c>
      <c r="AG20" s="59">
        <v>8</v>
      </c>
      <c r="AH20" s="59">
        <v>183</v>
      </c>
      <c r="AI20" s="59">
        <v>340</v>
      </c>
      <c r="AJ20" s="59" t="s">
        <v>126</v>
      </c>
      <c r="AK20" s="59" t="s">
        <v>128</v>
      </c>
      <c r="AL20" s="59" t="s">
        <v>119</v>
      </c>
    </row>
    <row r="21" spans="1:39" ht="15.75" customHeight="1" x14ac:dyDescent="0.2">
      <c r="A21" s="60">
        <v>340</v>
      </c>
      <c r="B21" s="60">
        <v>7</v>
      </c>
      <c r="C21" s="60">
        <v>9</v>
      </c>
      <c r="D21" s="60">
        <v>7</v>
      </c>
      <c r="E21" s="60">
        <v>9</v>
      </c>
      <c r="F21" s="60">
        <v>5</v>
      </c>
      <c r="G21" s="60">
        <v>8</v>
      </c>
      <c r="H21" s="60">
        <v>9</v>
      </c>
      <c r="I21" s="60">
        <v>4</v>
      </c>
      <c r="J21" s="60">
        <v>1</v>
      </c>
      <c r="K21" s="60">
        <v>8</v>
      </c>
      <c r="L21" s="60">
        <v>520</v>
      </c>
      <c r="M21" s="60">
        <v>3</v>
      </c>
      <c r="N21" s="60">
        <v>9</v>
      </c>
      <c r="O21" s="60">
        <v>1</v>
      </c>
      <c r="P21" s="60">
        <v>7</v>
      </c>
      <c r="Q21" s="60">
        <v>1</v>
      </c>
      <c r="R21" s="60">
        <v>9</v>
      </c>
      <c r="S21" s="60">
        <v>8</v>
      </c>
      <c r="T21" s="60">
        <v>5</v>
      </c>
      <c r="U21" s="60">
        <v>1</v>
      </c>
      <c r="V21" s="60">
        <v>2</v>
      </c>
      <c r="W21" s="60">
        <v>183</v>
      </c>
      <c r="X21" s="60">
        <v>6</v>
      </c>
      <c r="Y21" s="60">
        <v>9</v>
      </c>
      <c r="Z21" s="60">
        <v>7</v>
      </c>
      <c r="AA21" s="60">
        <v>6</v>
      </c>
      <c r="AB21" s="60">
        <v>3</v>
      </c>
      <c r="AC21" s="60">
        <v>9</v>
      </c>
      <c r="AD21" s="60">
        <v>8</v>
      </c>
      <c r="AE21" s="60">
        <v>8</v>
      </c>
      <c r="AF21" s="60">
        <v>5</v>
      </c>
      <c r="AG21" s="60">
        <v>4</v>
      </c>
      <c r="AH21" s="60">
        <v>340</v>
      </c>
      <c r="AI21" s="60">
        <v>520</v>
      </c>
      <c r="AJ21" s="60" t="s">
        <v>126</v>
      </c>
      <c r="AK21" s="60" t="s">
        <v>131</v>
      </c>
      <c r="AL21" s="60" t="s">
        <v>124</v>
      </c>
      <c r="AM21" s="62" t="s">
        <v>133</v>
      </c>
    </row>
    <row r="22" spans="1:39" ht="15.75" customHeight="1" x14ac:dyDescent="0.2">
      <c r="A22" s="59">
        <v>183</v>
      </c>
      <c r="B22" s="59">
        <v>8</v>
      </c>
      <c r="C22" s="59">
        <v>8</v>
      </c>
      <c r="D22" s="59">
        <v>8</v>
      </c>
      <c r="E22" s="59">
        <v>8</v>
      </c>
      <c r="F22" s="59">
        <v>8</v>
      </c>
      <c r="G22" s="59">
        <v>8</v>
      </c>
      <c r="H22" s="59">
        <v>8</v>
      </c>
      <c r="I22" s="59">
        <v>8</v>
      </c>
      <c r="J22" s="59">
        <v>1</v>
      </c>
      <c r="K22" s="59">
        <v>8</v>
      </c>
      <c r="L22" s="59">
        <v>520</v>
      </c>
      <c r="M22" s="59">
        <v>8</v>
      </c>
      <c r="N22" s="59">
        <v>8</v>
      </c>
      <c r="O22" s="59">
        <v>9</v>
      </c>
      <c r="P22" s="59">
        <v>8</v>
      </c>
      <c r="Q22" s="59">
        <v>8</v>
      </c>
      <c r="R22" s="59">
        <v>7</v>
      </c>
      <c r="S22" s="59">
        <v>7</v>
      </c>
      <c r="T22" s="59">
        <v>7</v>
      </c>
      <c r="U22" s="59">
        <v>1</v>
      </c>
      <c r="V22" s="59">
        <v>7</v>
      </c>
      <c r="W22" s="59">
        <v>340</v>
      </c>
      <c r="X22" s="59">
        <v>8</v>
      </c>
      <c r="Y22" s="59">
        <v>8</v>
      </c>
      <c r="Z22" s="59">
        <v>6</v>
      </c>
      <c r="AA22" s="59">
        <v>8</v>
      </c>
      <c r="AB22" s="59">
        <v>7</v>
      </c>
      <c r="AC22" s="59">
        <v>8</v>
      </c>
      <c r="AD22" s="59">
        <v>7</v>
      </c>
      <c r="AE22" s="59">
        <v>7</v>
      </c>
      <c r="AF22" s="59">
        <v>1</v>
      </c>
      <c r="AG22" s="59">
        <v>7</v>
      </c>
      <c r="AH22" s="59">
        <v>183</v>
      </c>
      <c r="AI22" s="59">
        <v>520</v>
      </c>
      <c r="AJ22" s="59" t="s">
        <v>126</v>
      </c>
      <c r="AK22" s="59" t="s">
        <v>122</v>
      </c>
      <c r="AL22" s="59" t="s">
        <v>119</v>
      </c>
    </row>
    <row r="23" spans="1:39" ht="15.75" customHeight="1" x14ac:dyDescent="0.2">
      <c r="A23" s="60">
        <v>520</v>
      </c>
      <c r="B23" s="60">
        <v>7</v>
      </c>
      <c r="C23" s="60">
        <v>9</v>
      </c>
      <c r="D23" s="60">
        <v>7</v>
      </c>
      <c r="E23" s="60">
        <v>7</v>
      </c>
      <c r="F23" s="60">
        <v>8</v>
      </c>
      <c r="G23" s="60">
        <v>7</v>
      </c>
      <c r="H23" s="60">
        <v>8</v>
      </c>
      <c r="I23" s="60">
        <v>7</v>
      </c>
      <c r="J23" s="60">
        <v>2</v>
      </c>
      <c r="K23" s="60">
        <v>7</v>
      </c>
      <c r="L23" s="60">
        <v>183</v>
      </c>
      <c r="M23" s="60">
        <v>8</v>
      </c>
      <c r="N23" s="60">
        <v>9</v>
      </c>
      <c r="O23" s="60">
        <v>8</v>
      </c>
      <c r="P23" s="60">
        <v>8</v>
      </c>
      <c r="Q23" s="60">
        <v>9</v>
      </c>
      <c r="R23" s="60">
        <v>8</v>
      </c>
      <c r="S23" s="60">
        <v>8</v>
      </c>
      <c r="T23" s="60">
        <v>7</v>
      </c>
      <c r="U23" s="60">
        <v>1</v>
      </c>
      <c r="V23" s="60">
        <v>8</v>
      </c>
      <c r="W23" s="60">
        <v>340</v>
      </c>
      <c r="X23" s="60">
        <v>7</v>
      </c>
      <c r="Y23" s="60">
        <v>9</v>
      </c>
      <c r="Z23" s="60">
        <v>7</v>
      </c>
      <c r="AA23" s="60">
        <v>6</v>
      </c>
      <c r="AB23" s="60">
        <v>7</v>
      </c>
      <c r="AC23" s="60">
        <v>7</v>
      </c>
      <c r="AD23" s="60">
        <v>7</v>
      </c>
      <c r="AE23" s="60">
        <v>7</v>
      </c>
      <c r="AF23" s="60">
        <v>2</v>
      </c>
      <c r="AG23" s="60">
        <v>7</v>
      </c>
      <c r="AH23" s="60">
        <v>183</v>
      </c>
      <c r="AI23" s="60">
        <v>340</v>
      </c>
      <c r="AJ23" s="60" t="s">
        <v>126</v>
      </c>
      <c r="AK23" s="60" t="s">
        <v>131</v>
      </c>
      <c r="AL23" s="60" t="s">
        <v>130</v>
      </c>
    </row>
    <row r="24" spans="1:39" ht="15.75" customHeight="1" x14ac:dyDescent="0.2">
      <c r="A24" s="59">
        <v>520</v>
      </c>
      <c r="B24" s="59">
        <v>8</v>
      </c>
      <c r="C24" s="59">
        <v>9</v>
      </c>
      <c r="D24" s="59">
        <v>9</v>
      </c>
      <c r="E24" s="59">
        <v>8</v>
      </c>
      <c r="F24" s="59">
        <v>9</v>
      </c>
      <c r="G24" s="59">
        <v>9</v>
      </c>
      <c r="H24" s="59">
        <v>9</v>
      </c>
      <c r="I24" s="59">
        <v>8</v>
      </c>
      <c r="J24" s="59">
        <v>3</v>
      </c>
      <c r="K24" s="59">
        <v>8</v>
      </c>
      <c r="L24" s="59">
        <v>340</v>
      </c>
      <c r="M24" s="59">
        <v>9</v>
      </c>
      <c r="N24" s="59">
        <v>9</v>
      </c>
      <c r="O24" s="59">
        <v>9</v>
      </c>
      <c r="P24" s="59">
        <v>9</v>
      </c>
      <c r="Q24" s="59">
        <v>9</v>
      </c>
      <c r="R24" s="59">
        <v>9</v>
      </c>
      <c r="S24" s="59">
        <v>9</v>
      </c>
      <c r="T24" s="59">
        <v>9</v>
      </c>
      <c r="U24" s="59">
        <v>1</v>
      </c>
      <c r="V24" s="59">
        <v>9</v>
      </c>
      <c r="W24" s="59">
        <v>183</v>
      </c>
      <c r="X24" s="59">
        <v>8</v>
      </c>
      <c r="Y24" s="59">
        <v>9</v>
      </c>
      <c r="Z24" s="59">
        <v>7</v>
      </c>
      <c r="AA24" s="59">
        <v>8</v>
      </c>
      <c r="AB24" s="59">
        <v>9</v>
      </c>
      <c r="AC24" s="59">
        <v>9</v>
      </c>
      <c r="AD24" s="59">
        <v>9</v>
      </c>
      <c r="AE24" s="59">
        <v>8</v>
      </c>
      <c r="AF24" s="59">
        <v>4</v>
      </c>
      <c r="AG24" s="59">
        <v>7</v>
      </c>
      <c r="AH24" s="59">
        <v>340</v>
      </c>
      <c r="AI24" s="59">
        <v>183</v>
      </c>
      <c r="AJ24" s="59" t="s">
        <v>126</v>
      </c>
      <c r="AK24" s="59" t="s">
        <v>131</v>
      </c>
      <c r="AL24" s="59" t="s">
        <v>119</v>
      </c>
    </row>
    <row r="25" spans="1:39" ht="15.75" customHeight="1" x14ac:dyDescent="0.2">
      <c r="A25" s="60">
        <v>183</v>
      </c>
      <c r="B25" s="60">
        <v>9</v>
      </c>
      <c r="C25" s="60">
        <v>9</v>
      </c>
      <c r="D25" s="60">
        <v>9</v>
      </c>
      <c r="E25" s="60">
        <v>9</v>
      </c>
      <c r="F25" s="60">
        <v>9</v>
      </c>
      <c r="G25" s="60">
        <v>9</v>
      </c>
      <c r="H25" s="60">
        <v>9</v>
      </c>
      <c r="I25" s="60">
        <v>9</v>
      </c>
      <c r="J25" s="60">
        <v>5</v>
      </c>
      <c r="K25" s="60">
        <v>9</v>
      </c>
      <c r="L25" s="60">
        <v>520</v>
      </c>
      <c r="M25" s="60">
        <v>9</v>
      </c>
      <c r="N25" s="60">
        <v>9</v>
      </c>
      <c r="O25" s="60">
        <v>7</v>
      </c>
      <c r="P25" s="60">
        <v>7</v>
      </c>
      <c r="Q25" s="60">
        <v>8</v>
      </c>
      <c r="R25" s="60">
        <v>8</v>
      </c>
      <c r="S25" s="60">
        <v>9</v>
      </c>
      <c r="T25" s="60">
        <v>9</v>
      </c>
      <c r="U25" s="60">
        <v>5</v>
      </c>
      <c r="V25" s="60">
        <v>9</v>
      </c>
      <c r="W25" s="60">
        <v>340</v>
      </c>
      <c r="X25" s="60">
        <v>9</v>
      </c>
      <c r="Y25" s="60">
        <v>9</v>
      </c>
      <c r="Z25" s="60">
        <v>9</v>
      </c>
      <c r="AA25" s="60">
        <v>9</v>
      </c>
      <c r="AB25" s="60">
        <v>9</v>
      </c>
      <c r="AC25" s="60">
        <v>9</v>
      </c>
      <c r="AD25" s="60">
        <v>9</v>
      </c>
      <c r="AE25" s="60">
        <v>9</v>
      </c>
      <c r="AF25" s="60">
        <v>5</v>
      </c>
      <c r="AG25" s="60">
        <v>9</v>
      </c>
      <c r="AH25" s="60">
        <v>340</v>
      </c>
      <c r="AI25" s="60">
        <v>520</v>
      </c>
      <c r="AJ25" s="60" t="s">
        <v>126</v>
      </c>
      <c r="AK25" s="60" t="s">
        <v>125</v>
      </c>
      <c r="AL25" s="60" t="s">
        <v>124</v>
      </c>
    </row>
    <row r="26" spans="1:39" ht="15.75" customHeight="1" x14ac:dyDescent="0.2">
      <c r="A26" s="59">
        <v>340</v>
      </c>
      <c r="B26" s="59">
        <v>9</v>
      </c>
      <c r="C26" s="59">
        <v>9</v>
      </c>
      <c r="D26" s="59">
        <v>9</v>
      </c>
      <c r="E26" s="59">
        <v>8</v>
      </c>
      <c r="F26" s="59">
        <v>8</v>
      </c>
      <c r="G26" s="59">
        <v>8</v>
      </c>
      <c r="H26" s="59">
        <v>8</v>
      </c>
      <c r="I26" s="59">
        <v>8</v>
      </c>
      <c r="J26" s="59">
        <v>1</v>
      </c>
      <c r="K26" s="59">
        <v>9</v>
      </c>
      <c r="L26" s="59">
        <v>183</v>
      </c>
      <c r="M26" s="59">
        <v>7</v>
      </c>
      <c r="N26" s="59">
        <v>8</v>
      </c>
      <c r="O26" s="59">
        <v>7</v>
      </c>
      <c r="P26" s="59">
        <v>7</v>
      </c>
      <c r="Q26" s="59">
        <v>7</v>
      </c>
      <c r="R26" s="59">
        <v>9</v>
      </c>
      <c r="S26" s="59">
        <v>8</v>
      </c>
      <c r="T26" s="59">
        <v>8</v>
      </c>
      <c r="U26" s="59">
        <v>1</v>
      </c>
      <c r="V26" s="59">
        <v>6</v>
      </c>
      <c r="W26" s="59">
        <v>520</v>
      </c>
      <c r="X26" s="59">
        <v>7</v>
      </c>
      <c r="Y26" s="59">
        <v>9</v>
      </c>
      <c r="Z26" s="59">
        <v>7</v>
      </c>
      <c r="AA26" s="59">
        <v>8</v>
      </c>
      <c r="AB26" s="59">
        <v>8</v>
      </c>
      <c r="AC26" s="59">
        <v>6</v>
      </c>
      <c r="AD26" s="59">
        <v>6</v>
      </c>
      <c r="AE26" s="59">
        <v>7</v>
      </c>
      <c r="AF26" s="59">
        <v>1</v>
      </c>
      <c r="AG26" s="59">
        <v>8</v>
      </c>
      <c r="AH26" s="59">
        <v>340</v>
      </c>
      <c r="AI26" s="59">
        <v>183</v>
      </c>
      <c r="AJ26" s="59" t="s">
        <v>121</v>
      </c>
      <c r="AK26" s="59" t="s">
        <v>128</v>
      </c>
      <c r="AL26" s="59" t="s">
        <v>119</v>
      </c>
      <c r="AM26" s="61" t="s">
        <v>132</v>
      </c>
    </row>
    <row r="27" spans="1:39" ht="15.75" customHeight="1" x14ac:dyDescent="0.2">
      <c r="A27" s="60">
        <v>0.183</v>
      </c>
      <c r="B27" s="60">
        <v>5</v>
      </c>
      <c r="C27" s="60">
        <v>8</v>
      </c>
      <c r="D27" s="60">
        <v>7</v>
      </c>
      <c r="E27" s="60">
        <v>7</v>
      </c>
      <c r="F27" s="60">
        <v>7</v>
      </c>
      <c r="G27" s="60">
        <v>7</v>
      </c>
      <c r="H27" s="60">
        <v>7</v>
      </c>
      <c r="I27" s="60">
        <v>7</v>
      </c>
      <c r="J27" s="60">
        <v>1</v>
      </c>
      <c r="K27" s="60">
        <v>7</v>
      </c>
      <c r="L27" s="60">
        <v>340</v>
      </c>
      <c r="M27" s="60">
        <v>6</v>
      </c>
      <c r="N27" s="60">
        <v>8</v>
      </c>
      <c r="O27" s="60">
        <v>5</v>
      </c>
      <c r="P27" s="60">
        <v>5</v>
      </c>
      <c r="Q27" s="60">
        <v>7</v>
      </c>
      <c r="R27" s="60">
        <v>7</v>
      </c>
      <c r="S27" s="60">
        <v>7</v>
      </c>
      <c r="T27" s="60">
        <v>7</v>
      </c>
      <c r="U27" s="60">
        <v>1</v>
      </c>
      <c r="V27" s="60">
        <v>6</v>
      </c>
      <c r="W27" s="60">
        <v>520</v>
      </c>
      <c r="X27" s="60">
        <v>7</v>
      </c>
      <c r="Y27" s="60">
        <v>7</v>
      </c>
      <c r="Z27" s="60">
        <v>7</v>
      </c>
      <c r="AA27" s="60">
        <v>7</v>
      </c>
      <c r="AB27" s="60">
        <v>7</v>
      </c>
      <c r="AC27" s="60">
        <v>7</v>
      </c>
      <c r="AD27" s="60">
        <v>7</v>
      </c>
      <c r="AE27" s="60">
        <v>7</v>
      </c>
      <c r="AF27" s="60">
        <v>1</v>
      </c>
      <c r="AG27" s="60">
        <v>7</v>
      </c>
      <c r="AH27" s="60">
        <v>520</v>
      </c>
      <c r="AI27" s="60">
        <v>340</v>
      </c>
      <c r="AJ27" s="60" t="s">
        <v>121</v>
      </c>
      <c r="AK27" s="60" t="s">
        <v>122</v>
      </c>
      <c r="AL27" s="60" t="s">
        <v>130</v>
      </c>
    </row>
    <row r="28" spans="1:39" ht="15.75" customHeight="1" x14ac:dyDescent="0.2">
      <c r="A28" s="59">
        <v>520</v>
      </c>
      <c r="B28" s="59">
        <v>7</v>
      </c>
      <c r="C28" s="59">
        <v>8</v>
      </c>
      <c r="D28" s="59">
        <v>8</v>
      </c>
      <c r="E28" s="59">
        <v>5</v>
      </c>
      <c r="F28" s="59">
        <v>7</v>
      </c>
      <c r="G28" s="59">
        <v>8</v>
      </c>
      <c r="H28" s="59">
        <v>5</v>
      </c>
      <c r="I28" s="59">
        <v>7</v>
      </c>
      <c r="J28" s="59">
        <v>1</v>
      </c>
      <c r="K28" s="59">
        <v>8</v>
      </c>
      <c r="L28" s="59">
        <v>340</v>
      </c>
      <c r="M28" s="59">
        <v>7</v>
      </c>
      <c r="N28" s="59">
        <v>8</v>
      </c>
      <c r="O28" s="59">
        <v>8</v>
      </c>
      <c r="P28" s="59">
        <v>6</v>
      </c>
      <c r="Q28" s="59">
        <v>5</v>
      </c>
      <c r="R28" s="59">
        <v>7</v>
      </c>
      <c r="S28" s="59">
        <v>5</v>
      </c>
      <c r="T28" s="59">
        <v>6</v>
      </c>
      <c r="U28" s="59">
        <v>1</v>
      </c>
      <c r="V28" s="59">
        <v>7</v>
      </c>
      <c r="W28" s="59">
        <v>183</v>
      </c>
      <c r="X28" s="59">
        <v>7</v>
      </c>
      <c r="Y28" s="59">
        <v>7</v>
      </c>
      <c r="Z28" s="59">
        <v>6</v>
      </c>
      <c r="AA28" s="59">
        <v>4</v>
      </c>
      <c r="AB28" s="59">
        <v>6</v>
      </c>
      <c r="AC28" s="59">
        <v>7</v>
      </c>
      <c r="AD28" s="59">
        <v>6</v>
      </c>
      <c r="AE28" s="59">
        <v>7</v>
      </c>
      <c r="AF28" s="59">
        <v>5</v>
      </c>
      <c r="AG28" s="59">
        <v>6</v>
      </c>
      <c r="AH28" s="59">
        <v>520</v>
      </c>
      <c r="AI28" s="59">
        <v>183</v>
      </c>
      <c r="AJ28" s="59" t="s">
        <v>126</v>
      </c>
      <c r="AK28" s="59" t="s">
        <v>122</v>
      </c>
      <c r="AL28" s="59" t="s">
        <v>130</v>
      </c>
    </row>
    <row r="29" spans="1:39" ht="15.75" customHeight="1" x14ac:dyDescent="0.2">
      <c r="A29" s="60">
        <v>520</v>
      </c>
      <c r="B29" s="60">
        <v>9</v>
      </c>
      <c r="C29" s="60">
        <v>9</v>
      </c>
      <c r="D29" s="60">
        <v>7</v>
      </c>
      <c r="E29" s="60">
        <v>8</v>
      </c>
      <c r="F29" s="60">
        <v>8</v>
      </c>
      <c r="G29" s="60">
        <v>8</v>
      </c>
      <c r="H29" s="60">
        <v>8</v>
      </c>
      <c r="I29" s="60">
        <v>8</v>
      </c>
      <c r="J29" s="60">
        <v>5</v>
      </c>
      <c r="K29" s="60">
        <v>8</v>
      </c>
      <c r="L29" s="60">
        <v>183</v>
      </c>
      <c r="M29" s="60">
        <v>9</v>
      </c>
      <c r="N29" s="60">
        <v>9</v>
      </c>
      <c r="O29" s="60">
        <v>7</v>
      </c>
      <c r="P29" s="60">
        <v>7</v>
      </c>
      <c r="Q29" s="60">
        <v>7</v>
      </c>
      <c r="R29" s="60">
        <v>7</v>
      </c>
      <c r="S29" s="60">
        <v>7</v>
      </c>
      <c r="T29" s="60">
        <v>8</v>
      </c>
      <c r="U29" s="60">
        <v>5</v>
      </c>
      <c r="V29" s="60">
        <v>7</v>
      </c>
      <c r="W29" s="60">
        <v>340</v>
      </c>
      <c r="X29" s="60">
        <v>9</v>
      </c>
      <c r="Y29" s="60">
        <v>9</v>
      </c>
      <c r="Z29" s="60">
        <v>9</v>
      </c>
      <c r="AA29" s="60">
        <v>9</v>
      </c>
      <c r="AB29" s="60">
        <v>9</v>
      </c>
      <c r="AC29" s="60">
        <v>9</v>
      </c>
      <c r="AD29" s="60">
        <v>9</v>
      </c>
      <c r="AE29" s="60">
        <v>9</v>
      </c>
      <c r="AF29" s="60">
        <v>5</v>
      </c>
      <c r="AG29" s="60">
        <v>9</v>
      </c>
      <c r="AH29" s="60">
        <v>340</v>
      </c>
      <c r="AI29" s="60">
        <v>183</v>
      </c>
      <c r="AJ29" s="60" t="s">
        <v>126</v>
      </c>
      <c r="AK29" s="60" t="s">
        <v>123</v>
      </c>
      <c r="AL29" s="60" t="s">
        <v>124</v>
      </c>
    </row>
    <row r="30" spans="1:39" ht="15.75" customHeight="1" x14ac:dyDescent="0.2">
      <c r="A30" s="59">
        <v>520</v>
      </c>
      <c r="B30" s="59">
        <v>7</v>
      </c>
      <c r="C30" s="59">
        <v>9</v>
      </c>
      <c r="D30" s="59">
        <v>7</v>
      </c>
      <c r="E30" s="59">
        <v>5</v>
      </c>
      <c r="F30" s="59">
        <v>5</v>
      </c>
      <c r="G30" s="59">
        <v>7</v>
      </c>
      <c r="H30" s="59">
        <v>7</v>
      </c>
      <c r="I30" s="59">
        <v>5</v>
      </c>
      <c r="J30" s="59">
        <v>1</v>
      </c>
      <c r="K30" s="59">
        <v>7</v>
      </c>
      <c r="L30" s="59">
        <v>183</v>
      </c>
      <c r="M30" s="59">
        <v>7</v>
      </c>
      <c r="N30" s="59">
        <v>7</v>
      </c>
      <c r="O30" s="59">
        <v>7</v>
      </c>
      <c r="P30" s="59">
        <v>5</v>
      </c>
      <c r="Q30" s="59">
        <v>5</v>
      </c>
      <c r="R30" s="59">
        <v>6</v>
      </c>
      <c r="S30" s="59">
        <v>6</v>
      </c>
      <c r="T30" s="59">
        <v>5</v>
      </c>
      <c r="U30" s="59">
        <v>3</v>
      </c>
      <c r="V30" s="59">
        <v>7</v>
      </c>
      <c r="W30" s="59">
        <v>340</v>
      </c>
      <c r="X30" s="59">
        <v>7</v>
      </c>
      <c r="Y30" s="59">
        <v>7</v>
      </c>
      <c r="Z30" s="59">
        <v>7</v>
      </c>
      <c r="AA30" s="59">
        <v>5</v>
      </c>
      <c r="AB30" s="59">
        <v>5</v>
      </c>
      <c r="AC30" s="59">
        <v>7</v>
      </c>
      <c r="AD30" s="59">
        <v>6</v>
      </c>
      <c r="AE30" s="59">
        <v>5</v>
      </c>
      <c r="AF30" s="59">
        <v>1</v>
      </c>
      <c r="AG30" s="59">
        <v>7</v>
      </c>
      <c r="AH30" s="59">
        <v>520</v>
      </c>
      <c r="AI30" s="59">
        <v>183</v>
      </c>
      <c r="AJ30" s="59" t="s">
        <v>126</v>
      </c>
      <c r="AK30" s="59" t="s">
        <v>128</v>
      </c>
      <c r="AL30" s="59" t="s">
        <v>130</v>
      </c>
    </row>
    <row r="31" spans="1:39" ht="15.75" customHeight="1" x14ac:dyDescent="0.2">
      <c r="A31" s="60">
        <v>183</v>
      </c>
      <c r="B31" s="60">
        <v>5</v>
      </c>
      <c r="C31" s="60">
        <v>5</v>
      </c>
      <c r="D31" s="60">
        <v>4</v>
      </c>
      <c r="E31" s="60">
        <v>4</v>
      </c>
      <c r="F31" s="60">
        <v>4</v>
      </c>
      <c r="G31" s="60">
        <v>7</v>
      </c>
      <c r="H31" s="60">
        <v>8</v>
      </c>
      <c r="I31" s="60">
        <v>6</v>
      </c>
      <c r="J31" s="60">
        <v>4</v>
      </c>
      <c r="K31" s="60">
        <v>5</v>
      </c>
      <c r="L31" s="60">
        <v>520</v>
      </c>
      <c r="M31" s="60">
        <v>7</v>
      </c>
      <c r="N31" s="60">
        <v>8</v>
      </c>
      <c r="O31" s="60">
        <v>6</v>
      </c>
      <c r="P31" s="60">
        <v>5</v>
      </c>
      <c r="Q31" s="60">
        <v>6</v>
      </c>
      <c r="R31" s="60">
        <v>7</v>
      </c>
      <c r="S31" s="60">
        <v>7</v>
      </c>
      <c r="T31" s="60">
        <v>6</v>
      </c>
      <c r="U31" s="60">
        <v>5</v>
      </c>
      <c r="V31" s="60">
        <v>7</v>
      </c>
      <c r="W31" s="60">
        <v>340</v>
      </c>
      <c r="X31" s="60">
        <v>7</v>
      </c>
      <c r="Y31" s="60">
        <v>8</v>
      </c>
      <c r="Z31" s="60">
        <v>7</v>
      </c>
      <c r="AA31" s="60">
        <v>5</v>
      </c>
      <c r="AB31" s="60">
        <v>6</v>
      </c>
      <c r="AC31" s="60">
        <v>8</v>
      </c>
      <c r="AD31" s="60">
        <v>7</v>
      </c>
      <c r="AE31" s="60">
        <v>7</v>
      </c>
      <c r="AF31" s="60">
        <v>4</v>
      </c>
      <c r="AG31" s="60">
        <v>7</v>
      </c>
      <c r="AH31" s="60">
        <v>520</v>
      </c>
      <c r="AI31" s="60">
        <v>183</v>
      </c>
      <c r="AJ31" s="60" t="s">
        <v>126</v>
      </c>
      <c r="AK31" s="60" t="s">
        <v>128</v>
      </c>
      <c r="AL31" s="60" t="s">
        <v>119</v>
      </c>
    </row>
    <row r="32" spans="1:39" ht="15.75" customHeight="1" x14ac:dyDescent="0.2">
      <c r="A32" s="59">
        <v>183</v>
      </c>
      <c r="B32" s="59">
        <v>7</v>
      </c>
      <c r="C32" s="59">
        <v>9</v>
      </c>
      <c r="D32" s="59">
        <v>4</v>
      </c>
      <c r="E32" s="59">
        <v>5</v>
      </c>
      <c r="F32" s="59">
        <v>4</v>
      </c>
      <c r="G32" s="59">
        <v>8</v>
      </c>
      <c r="H32" s="59">
        <v>7</v>
      </c>
      <c r="I32" s="59">
        <v>7</v>
      </c>
      <c r="J32" s="59">
        <v>6</v>
      </c>
      <c r="K32" s="59">
        <v>5</v>
      </c>
      <c r="L32" s="59">
        <v>348</v>
      </c>
      <c r="M32" s="59">
        <v>4</v>
      </c>
      <c r="N32" s="59">
        <v>8</v>
      </c>
      <c r="O32" s="59">
        <v>7</v>
      </c>
      <c r="P32" s="59">
        <v>7</v>
      </c>
      <c r="Q32" s="59">
        <v>7</v>
      </c>
      <c r="R32" s="59">
        <v>8</v>
      </c>
      <c r="S32" s="59">
        <v>8</v>
      </c>
      <c r="T32" s="59">
        <v>8</v>
      </c>
      <c r="U32" s="59">
        <v>2</v>
      </c>
      <c r="V32" s="59">
        <v>7</v>
      </c>
      <c r="W32" s="59">
        <v>520</v>
      </c>
      <c r="X32" s="59">
        <v>7</v>
      </c>
      <c r="Y32" s="59">
        <v>8</v>
      </c>
      <c r="Z32" s="59">
        <v>8</v>
      </c>
      <c r="AA32" s="59">
        <v>8</v>
      </c>
      <c r="AB32" s="59">
        <v>7</v>
      </c>
      <c r="AC32" s="59">
        <v>8</v>
      </c>
      <c r="AD32" s="59">
        <v>8</v>
      </c>
      <c r="AE32" s="59">
        <v>8</v>
      </c>
      <c r="AF32" s="59">
        <v>2</v>
      </c>
      <c r="AG32" s="59">
        <v>9</v>
      </c>
      <c r="AH32" s="59">
        <v>520</v>
      </c>
      <c r="AI32" s="59">
        <v>183</v>
      </c>
      <c r="AJ32" s="59" t="s">
        <v>126</v>
      </c>
      <c r="AK32" s="59" t="s">
        <v>128</v>
      </c>
      <c r="AL32" s="59" t="s">
        <v>124</v>
      </c>
    </row>
    <row r="33" spans="1:38" ht="15.75" customHeight="1" x14ac:dyDescent="0.2">
      <c r="A33" s="60">
        <v>183</v>
      </c>
      <c r="B33" s="60">
        <v>4</v>
      </c>
      <c r="C33" s="60">
        <v>4</v>
      </c>
      <c r="D33" s="60">
        <v>5</v>
      </c>
      <c r="E33" s="60">
        <v>4</v>
      </c>
      <c r="F33" s="60">
        <v>4</v>
      </c>
      <c r="G33" s="60">
        <v>5</v>
      </c>
      <c r="H33" s="60">
        <v>6</v>
      </c>
      <c r="I33" s="60">
        <v>6</v>
      </c>
      <c r="J33" s="60">
        <v>5</v>
      </c>
      <c r="K33" s="60">
        <v>5</v>
      </c>
      <c r="L33" s="60">
        <v>520</v>
      </c>
      <c r="M33" s="60">
        <v>6</v>
      </c>
      <c r="N33" s="60">
        <v>6</v>
      </c>
      <c r="O33" s="60">
        <v>6</v>
      </c>
      <c r="P33" s="60">
        <v>6</v>
      </c>
      <c r="Q33" s="60">
        <v>6</v>
      </c>
      <c r="R33" s="60">
        <v>6</v>
      </c>
      <c r="S33" s="60">
        <v>6</v>
      </c>
      <c r="T33" s="60">
        <v>6</v>
      </c>
      <c r="U33" s="60">
        <v>7</v>
      </c>
      <c r="V33" s="60">
        <v>7</v>
      </c>
      <c r="W33" s="60">
        <v>340</v>
      </c>
      <c r="X33" s="60">
        <v>8</v>
      </c>
      <c r="Y33" s="60">
        <v>7</v>
      </c>
      <c r="Z33" s="60">
        <v>8</v>
      </c>
      <c r="AA33" s="60">
        <v>8</v>
      </c>
      <c r="AB33" s="60">
        <v>8</v>
      </c>
      <c r="AC33" s="60">
        <v>8</v>
      </c>
      <c r="AD33" s="60">
        <v>7</v>
      </c>
      <c r="AE33" s="60">
        <v>7</v>
      </c>
      <c r="AF33" s="60">
        <v>7</v>
      </c>
      <c r="AG33" s="60">
        <v>8</v>
      </c>
      <c r="AH33" s="60">
        <v>340</v>
      </c>
      <c r="AI33" s="60">
        <v>183</v>
      </c>
      <c r="AJ33" s="60" t="s">
        <v>126</v>
      </c>
      <c r="AK33" s="60" t="s">
        <v>122</v>
      </c>
      <c r="AL33" s="60" t="s">
        <v>119</v>
      </c>
    </row>
    <row r="34" spans="1:38" ht="15.75" customHeight="1" x14ac:dyDescent="0.2">
      <c r="A34" s="59">
        <v>183</v>
      </c>
      <c r="B34" s="59">
        <v>8</v>
      </c>
      <c r="C34" s="59">
        <v>9</v>
      </c>
      <c r="D34" s="59">
        <v>9</v>
      </c>
      <c r="E34" s="59">
        <v>9</v>
      </c>
      <c r="F34" s="59">
        <v>7</v>
      </c>
      <c r="G34" s="59">
        <v>9</v>
      </c>
      <c r="H34" s="59">
        <v>9</v>
      </c>
      <c r="I34" s="59">
        <v>9</v>
      </c>
      <c r="J34" s="59">
        <v>1</v>
      </c>
      <c r="K34" s="59">
        <v>8</v>
      </c>
      <c r="L34" s="59">
        <v>340</v>
      </c>
      <c r="M34" s="59">
        <v>8</v>
      </c>
      <c r="N34" s="59">
        <v>9</v>
      </c>
      <c r="O34" s="59">
        <v>9</v>
      </c>
      <c r="P34" s="59">
        <v>9</v>
      </c>
      <c r="Q34" s="59">
        <v>7</v>
      </c>
      <c r="R34" s="59">
        <v>9</v>
      </c>
      <c r="S34" s="59">
        <v>9</v>
      </c>
      <c r="T34" s="59">
        <v>9</v>
      </c>
      <c r="U34" s="59">
        <v>1</v>
      </c>
      <c r="V34" s="59">
        <v>9</v>
      </c>
      <c r="W34" s="59">
        <v>520</v>
      </c>
      <c r="X34" s="59">
        <v>8</v>
      </c>
      <c r="Y34" s="59">
        <v>9</v>
      </c>
      <c r="Z34" s="59">
        <v>9</v>
      </c>
      <c r="AA34" s="59">
        <v>9</v>
      </c>
      <c r="AB34" s="59">
        <v>9</v>
      </c>
      <c r="AC34" s="59">
        <v>9</v>
      </c>
      <c r="AD34" s="59">
        <v>9</v>
      </c>
      <c r="AE34" s="59">
        <v>9</v>
      </c>
      <c r="AF34" s="59">
        <v>1</v>
      </c>
      <c r="AG34" s="59">
        <v>9</v>
      </c>
      <c r="AH34" s="59">
        <v>520</v>
      </c>
      <c r="AI34" s="59">
        <v>183</v>
      </c>
      <c r="AJ34" s="59" t="s">
        <v>126</v>
      </c>
      <c r="AK34" s="59" t="s">
        <v>131</v>
      </c>
      <c r="AL34" s="59" t="s">
        <v>130</v>
      </c>
    </row>
    <row r="35" spans="1:38" ht="15.75" customHeight="1" x14ac:dyDescent="0.2">
      <c r="A35" s="60">
        <v>520</v>
      </c>
      <c r="B35" s="60">
        <v>8</v>
      </c>
      <c r="C35" s="60">
        <v>9</v>
      </c>
      <c r="D35" s="60">
        <v>7</v>
      </c>
      <c r="E35" s="60">
        <v>9</v>
      </c>
      <c r="F35" s="60">
        <v>8</v>
      </c>
      <c r="G35" s="60">
        <v>9</v>
      </c>
      <c r="H35" s="60">
        <v>9</v>
      </c>
      <c r="I35" s="60">
        <v>9</v>
      </c>
      <c r="J35" s="60">
        <v>1</v>
      </c>
      <c r="K35" s="60">
        <v>7</v>
      </c>
      <c r="L35" s="60">
        <v>340</v>
      </c>
      <c r="M35" s="60">
        <v>8</v>
      </c>
      <c r="N35" s="60">
        <v>9</v>
      </c>
      <c r="O35" s="60">
        <v>8</v>
      </c>
      <c r="P35" s="60">
        <v>9</v>
      </c>
      <c r="Q35" s="60">
        <v>8</v>
      </c>
      <c r="R35" s="60">
        <v>9</v>
      </c>
      <c r="S35" s="60">
        <v>9</v>
      </c>
      <c r="T35" s="60">
        <v>9</v>
      </c>
      <c r="U35" s="60">
        <v>1</v>
      </c>
      <c r="V35" s="60">
        <v>8</v>
      </c>
      <c r="W35" s="60">
        <v>183</v>
      </c>
      <c r="X35" s="60">
        <v>9</v>
      </c>
      <c r="Y35" s="60">
        <v>9</v>
      </c>
      <c r="Z35" s="60">
        <v>9</v>
      </c>
      <c r="AA35" s="60">
        <v>9</v>
      </c>
      <c r="AB35" s="60">
        <v>8</v>
      </c>
      <c r="AC35" s="60">
        <v>9</v>
      </c>
      <c r="AD35" s="60">
        <v>9</v>
      </c>
      <c r="AE35" s="60">
        <v>9</v>
      </c>
      <c r="AF35" s="60">
        <v>1</v>
      </c>
      <c r="AG35" s="60">
        <v>8</v>
      </c>
      <c r="AH35" s="60">
        <v>520</v>
      </c>
      <c r="AI35" s="60">
        <v>183</v>
      </c>
      <c r="AJ35" s="60" t="s">
        <v>126</v>
      </c>
      <c r="AK35" s="60" t="s">
        <v>131</v>
      </c>
      <c r="AL35" s="60" t="s">
        <v>124</v>
      </c>
    </row>
    <row r="36" spans="1:38" ht="15.75" customHeight="1" x14ac:dyDescent="0.2">
      <c r="A36" s="59">
        <v>183</v>
      </c>
      <c r="B36" s="59">
        <v>9</v>
      </c>
      <c r="C36" s="59">
        <v>9</v>
      </c>
      <c r="D36" s="59">
        <v>6</v>
      </c>
      <c r="E36" s="59">
        <v>5</v>
      </c>
      <c r="F36" s="59">
        <v>7</v>
      </c>
      <c r="G36" s="59">
        <v>8</v>
      </c>
      <c r="H36" s="59">
        <v>7</v>
      </c>
      <c r="I36" s="59">
        <v>7</v>
      </c>
      <c r="J36" s="59">
        <v>1</v>
      </c>
      <c r="K36" s="59">
        <v>6</v>
      </c>
      <c r="L36" s="59">
        <v>340</v>
      </c>
      <c r="M36" s="59">
        <v>9</v>
      </c>
      <c r="N36" s="59">
        <v>9</v>
      </c>
      <c r="O36" s="59">
        <v>8</v>
      </c>
      <c r="P36" s="59">
        <v>7</v>
      </c>
      <c r="Q36" s="59">
        <v>8</v>
      </c>
      <c r="R36" s="59">
        <v>8</v>
      </c>
      <c r="S36" s="59">
        <v>8</v>
      </c>
      <c r="T36" s="59">
        <v>8</v>
      </c>
      <c r="U36" s="59">
        <v>1</v>
      </c>
      <c r="V36" s="59">
        <v>8</v>
      </c>
      <c r="W36" s="59">
        <v>520</v>
      </c>
      <c r="X36" s="59">
        <v>8</v>
      </c>
      <c r="Y36" s="59">
        <v>8</v>
      </c>
      <c r="Z36" s="59">
        <v>7</v>
      </c>
      <c r="AA36" s="59">
        <v>7</v>
      </c>
      <c r="AB36" s="59">
        <v>8</v>
      </c>
      <c r="AC36" s="59">
        <v>8</v>
      </c>
      <c r="AD36" s="59">
        <v>8</v>
      </c>
      <c r="AE36" s="59">
        <v>8</v>
      </c>
      <c r="AF36" s="59">
        <v>1</v>
      </c>
      <c r="AG36" s="59">
        <v>7</v>
      </c>
      <c r="AH36" s="59">
        <v>340</v>
      </c>
      <c r="AI36" s="59">
        <v>183</v>
      </c>
      <c r="AJ36" s="59" t="s">
        <v>121</v>
      </c>
      <c r="AK36" s="59" t="s">
        <v>125</v>
      </c>
      <c r="AL36" s="59" t="s">
        <v>130</v>
      </c>
    </row>
    <row r="37" spans="1:38" ht="15.75" customHeight="1" x14ac:dyDescent="0.2">
      <c r="A37" s="60">
        <v>340</v>
      </c>
      <c r="B37" s="60">
        <v>5</v>
      </c>
      <c r="C37" s="60">
        <v>8</v>
      </c>
      <c r="D37" s="60">
        <v>5</v>
      </c>
      <c r="E37" s="60">
        <v>6</v>
      </c>
      <c r="F37" s="60">
        <v>6</v>
      </c>
      <c r="G37" s="60">
        <v>6</v>
      </c>
      <c r="H37" s="60">
        <v>6</v>
      </c>
      <c r="I37" s="60">
        <v>6</v>
      </c>
      <c r="J37" s="60">
        <v>1</v>
      </c>
      <c r="K37" s="60">
        <v>5</v>
      </c>
      <c r="L37" s="60">
        <v>183</v>
      </c>
      <c r="M37" s="60">
        <v>6</v>
      </c>
      <c r="N37" s="60">
        <v>6</v>
      </c>
      <c r="O37" s="60">
        <v>5</v>
      </c>
      <c r="P37" s="60">
        <v>5</v>
      </c>
      <c r="Q37" s="60">
        <v>5</v>
      </c>
      <c r="R37" s="60">
        <v>5</v>
      </c>
      <c r="S37" s="60">
        <v>5</v>
      </c>
      <c r="T37" s="60">
        <v>5</v>
      </c>
      <c r="U37" s="60">
        <v>1</v>
      </c>
      <c r="V37" s="60">
        <v>5</v>
      </c>
      <c r="W37" s="60">
        <v>520</v>
      </c>
      <c r="X37" s="60">
        <v>7</v>
      </c>
      <c r="Y37" s="60">
        <v>7</v>
      </c>
      <c r="Z37" s="60">
        <v>7</v>
      </c>
      <c r="AA37" s="60">
        <v>7</v>
      </c>
      <c r="AB37" s="60">
        <v>7</v>
      </c>
      <c r="AC37" s="60">
        <v>7</v>
      </c>
      <c r="AD37" s="60">
        <v>7</v>
      </c>
      <c r="AE37" s="60">
        <v>7</v>
      </c>
      <c r="AF37" s="60">
        <v>1</v>
      </c>
      <c r="AG37" s="60">
        <v>7</v>
      </c>
      <c r="AH37" s="60">
        <v>520</v>
      </c>
      <c r="AI37" s="60">
        <v>340</v>
      </c>
      <c r="AJ37" s="60" t="s">
        <v>126</v>
      </c>
      <c r="AK37" s="60" t="s">
        <v>122</v>
      </c>
      <c r="AL37" s="60" t="s">
        <v>119</v>
      </c>
    </row>
    <row r="38" spans="1:38" ht="15.75" customHeight="1" x14ac:dyDescent="0.2">
      <c r="A38" s="59">
        <v>183</v>
      </c>
      <c r="B38" s="59">
        <v>3</v>
      </c>
      <c r="C38" s="59">
        <v>6</v>
      </c>
      <c r="D38" s="59">
        <v>5</v>
      </c>
      <c r="E38" s="59">
        <v>4</v>
      </c>
      <c r="F38" s="59">
        <v>6</v>
      </c>
      <c r="G38" s="59">
        <v>7</v>
      </c>
      <c r="H38" s="59">
        <v>7</v>
      </c>
      <c r="I38" s="59">
        <v>7</v>
      </c>
      <c r="J38" s="59">
        <v>4</v>
      </c>
      <c r="K38" s="59">
        <v>4</v>
      </c>
      <c r="L38" s="59">
        <v>340</v>
      </c>
      <c r="M38" s="59">
        <v>5</v>
      </c>
      <c r="N38" s="59">
        <v>6</v>
      </c>
      <c r="O38" s="59">
        <v>6</v>
      </c>
      <c r="P38" s="59">
        <v>7</v>
      </c>
      <c r="Q38" s="59">
        <v>7</v>
      </c>
      <c r="R38" s="59">
        <v>8</v>
      </c>
      <c r="S38" s="59">
        <v>7</v>
      </c>
      <c r="T38" s="59">
        <v>5</v>
      </c>
      <c r="U38" s="59">
        <v>1</v>
      </c>
      <c r="V38" s="59">
        <v>7</v>
      </c>
      <c r="W38" s="59">
        <v>520</v>
      </c>
      <c r="X38" s="59">
        <v>8</v>
      </c>
      <c r="Y38" s="59">
        <v>8</v>
      </c>
      <c r="Z38" s="59">
        <v>6</v>
      </c>
      <c r="AA38" s="59">
        <v>5</v>
      </c>
      <c r="AB38" s="59">
        <v>5</v>
      </c>
      <c r="AC38" s="59">
        <v>7</v>
      </c>
      <c r="AD38" s="59">
        <v>8</v>
      </c>
      <c r="AE38" s="59">
        <v>7</v>
      </c>
      <c r="AF38" s="59">
        <v>2</v>
      </c>
      <c r="AG38" s="59">
        <v>7</v>
      </c>
      <c r="AH38" s="59">
        <v>340</v>
      </c>
      <c r="AI38" s="59">
        <v>183</v>
      </c>
      <c r="AJ38" s="59" t="s">
        <v>121</v>
      </c>
      <c r="AK38" s="59" t="s">
        <v>120</v>
      </c>
      <c r="AL38" s="59" t="s">
        <v>130</v>
      </c>
    </row>
    <row r="39" spans="1:38" ht="15.75" customHeight="1" x14ac:dyDescent="0.2">
      <c r="A39" s="60">
        <v>183</v>
      </c>
      <c r="B39" s="60">
        <v>7</v>
      </c>
      <c r="C39" s="60">
        <v>9</v>
      </c>
      <c r="D39" s="60">
        <v>5</v>
      </c>
      <c r="E39" s="60">
        <v>6</v>
      </c>
      <c r="F39" s="60">
        <v>7</v>
      </c>
      <c r="G39" s="60">
        <v>9</v>
      </c>
      <c r="H39" s="60">
        <v>8</v>
      </c>
      <c r="I39" s="60">
        <v>8</v>
      </c>
      <c r="J39" s="60">
        <v>1</v>
      </c>
      <c r="K39" s="60">
        <v>6</v>
      </c>
      <c r="L39" s="60">
        <v>340</v>
      </c>
      <c r="M39" s="60">
        <v>8</v>
      </c>
      <c r="N39" s="60">
        <v>9</v>
      </c>
      <c r="O39" s="60">
        <v>6</v>
      </c>
      <c r="P39" s="60">
        <v>4</v>
      </c>
      <c r="Q39" s="60">
        <v>5</v>
      </c>
      <c r="R39" s="60">
        <v>7</v>
      </c>
      <c r="S39" s="60">
        <v>7</v>
      </c>
      <c r="T39" s="60">
        <v>7</v>
      </c>
      <c r="U39" s="60">
        <v>1</v>
      </c>
      <c r="V39" s="60">
        <v>5</v>
      </c>
      <c r="W39" s="60">
        <v>520</v>
      </c>
      <c r="X39" s="60">
        <v>8</v>
      </c>
      <c r="Y39" s="60">
        <v>9</v>
      </c>
      <c r="Z39" s="60">
        <v>9</v>
      </c>
      <c r="AA39" s="60">
        <v>4</v>
      </c>
      <c r="AB39" s="60">
        <v>6</v>
      </c>
      <c r="AC39" s="60">
        <v>8</v>
      </c>
      <c r="AD39" s="60">
        <v>8</v>
      </c>
      <c r="AE39" s="60">
        <v>8</v>
      </c>
      <c r="AF39" s="60">
        <v>1</v>
      </c>
      <c r="AG39" s="60">
        <v>8</v>
      </c>
      <c r="AH39" s="60">
        <v>520</v>
      </c>
      <c r="AI39" s="60">
        <v>340</v>
      </c>
      <c r="AJ39" s="60" t="s">
        <v>126</v>
      </c>
      <c r="AK39" s="60" t="s">
        <v>123</v>
      </c>
      <c r="AL39" s="60" t="s">
        <v>130</v>
      </c>
    </row>
    <row r="40" spans="1:38" ht="15.75" customHeight="1" x14ac:dyDescent="0.2">
      <c r="A40" s="59">
        <v>520</v>
      </c>
      <c r="B40" s="59">
        <v>9</v>
      </c>
      <c r="C40" s="59">
        <v>9</v>
      </c>
      <c r="D40" s="59">
        <v>9</v>
      </c>
      <c r="E40" s="59">
        <v>9</v>
      </c>
      <c r="F40" s="59">
        <v>9</v>
      </c>
      <c r="G40" s="59">
        <v>9</v>
      </c>
      <c r="H40" s="59">
        <v>9</v>
      </c>
      <c r="I40" s="59">
        <v>9</v>
      </c>
      <c r="J40" s="59">
        <v>5</v>
      </c>
      <c r="K40" s="59">
        <v>9</v>
      </c>
      <c r="L40" s="59">
        <v>183</v>
      </c>
      <c r="M40" s="59">
        <v>8</v>
      </c>
      <c r="N40" s="59">
        <v>8</v>
      </c>
      <c r="O40" s="59">
        <v>7</v>
      </c>
      <c r="P40" s="59">
        <v>8</v>
      </c>
      <c r="Q40" s="59">
        <v>8</v>
      </c>
      <c r="R40" s="59">
        <v>8</v>
      </c>
      <c r="S40" s="59">
        <v>8</v>
      </c>
      <c r="T40" s="59">
        <v>8</v>
      </c>
      <c r="U40" s="59">
        <v>5</v>
      </c>
      <c r="V40" s="59">
        <v>8</v>
      </c>
      <c r="W40" s="59">
        <v>340</v>
      </c>
      <c r="X40" s="59">
        <v>9</v>
      </c>
      <c r="Y40" s="59">
        <v>9</v>
      </c>
      <c r="Z40" s="59">
        <v>9</v>
      </c>
      <c r="AA40" s="59">
        <v>9</v>
      </c>
      <c r="AB40" s="59">
        <v>9</v>
      </c>
      <c r="AC40" s="59">
        <v>9</v>
      </c>
      <c r="AD40" s="59">
        <v>9</v>
      </c>
      <c r="AE40" s="59">
        <v>9</v>
      </c>
      <c r="AF40" s="59">
        <v>5</v>
      </c>
      <c r="AG40" s="59">
        <v>9</v>
      </c>
      <c r="AH40" s="59">
        <v>340</v>
      </c>
      <c r="AI40" s="59">
        <v>183</v>
      </c>
      <c r="AJ40" s="59" t="s">
        <v>126</v>
      </c>
      <c r="AK40" s="59" t="s">
        <v>123</v>
      </c>
      <c r="AL40" s="59" t="s">
        <v>124</v>
      </c>
    </row>
    <row r="41" spans="1:38" ht="15.75" customHeight="1" x14ac:dyDescent="0.2">
      <c r="A41" s="60">
        <v>340</v>
      </c>
      <c r="B41" s="60">
        <v>4</v>
      </c>
      <c r="C41" s="60">
        <v>9</v>
      </c>
      <c r="D41" s="60">
        <v>7</v>
      </c>
      <c r="E41" s="60">
        <v>8</v>
      </c>
      <c r="F41" s="60">
        <v>8</v>
      </c>
      <c r="G41" s="60">
        <v>9</v>
      </c>
      <c r="H41" s="60">
        <v>8</v>
      </c>
      <c r="I41" s="60">
        <v>8</v>
      </c>
      <c r="J41" s="60">
        <v>2</v>
      </c>
      <c r="K41" s="60">
        <v>8</v>
      </c>
      <c r="L41" s="60">
        <v>183</v>
      </c>
      <c r="M41" s="60">
        <v>4</v>
      </c>
      <c r="N41" s="60">
        <v>7</v>
      </c>
      <c r="O41" s="60">
        <v>5</v>
      </c>
      <c r="P41" s="60">
        <v>4</v>
      </c>
      <c r="Q41" s="60">
        <v>4</v>
      </c>
      <c r="R41" s="60">
        <v>8</v>
      </c>
      <c r="S41" s="60">
        <v>6</v>
      </c>
      <c r="T41" s="60">
        <v>6</v>
      </c>
      <c r="U41" s="60">
        <v>5</v>
      </c>
      <c r="V41" s="60">
        <v>4</v>
      </c>
      <c r="W41" s="60">
        <v>520</v>
      </c>
      <c r="X41" s="60">
        <v>7</v>
      </c>
      <c r="Y41" s="60">
        <v>8</v>
      </c>
      <c r="Z41" s="60">
        <v>4</v>
      </c>
      <c r="AA41" s="60">
        <v>4</v>
      </c>
      <c r="AB41" s="60">
        <v>3</v>
      </c>
      <c r="AC41" s="60">
        <v>7</v>
      </c>
      <c r="AD41" s="60">
        <v>6</v>
      </c>
      <c r="AE41" s="60">
        <v>4</v>
      </c>
      <c r="AF41" s="60">
        <v>1</v>
      </c>
      <c r="AG41" s="60">
        <v>7</v>
      </c>
      <c r="AH41" s="60">
        <v>340</v>
      </c>
      <c r="AI41" s="60">
        <v>183</v>
      </c>
      <c r="AJ41" s="60" t="s">
        <v>126</v>
      </c>
      <c r="AK41" s="60" t="s">
        <v>125</v>
      </c>
      <c r="AL41" s="60" t="s">
        <v>129</v>
      </c>
    </row>
    <row r="42" spans="1:38" ht="15.75" customHeight="1" x14ac:dyDescent="0.2">
      <c r="A42" s="59">
        <v>340</v>
      </c>
      <c r="B42" s="59">
        <v>9</v>
      </c>
      <c r="C42" s="59">
        <v>9</v>
      </c>
      <c r="D42" s="59">
        <v>9</v>
      </c>
      <c r="E42" s="59">
        <v>9</v>
      </c>
      <c r="F42" s="59">
        <v>9</v>
      </c>
      <c r="G42" s="59">
        <v>9</v>
      </c>
      <c r="H42" s="59">
        <v>9</v>
      </c>
      <c r="I42" s="59">
        <v>8</v>
      </c>
      <c r="J42" s="59">
        <v>5</v>
      </c>
      <c r="K42" s="59">
        <v>9</v>
      </c>
      <c r="L42" s="59">
        <v>183</v>
      </c>
      <c r="M42" s="59">
        <v>9</v>
      </c>
      <c r="N42" s="59">
        <v>9</v>
      </c>
      <c r="O42" s="59">
        <v>7</v>
      </c>
      <c r="P42" s="59">
        <v>7</v>
      </c>
      <c r="Q42" s="59">
        <v>7</v>
      </c>
      <c r="R42" s="59">
        <v>7</v>
      </c>
      <c r="S42" s="59">
        <v>8</v>
      </c>
      <c r="T42" s="59">
        <v>8</v>
      </c>
      <c r="U42" s="59">
        <v>6</v>
      </c>
      <c r="V42" s="59">
        <v>7</v>
      </c>
      <c r="W42" s="59">
        <v>520</v>
      </c>
      <c r="X42" s="59">
        <v>9</v>
      </c>
      <c r="Y42" s="59">
        <v>9</v>
      </c>
      <c r="Z42" s="59">
        <v>9</v>
      </c>
      <c r="AA42" s="59">
        <v>9</v>
      </c>
      <c r="AB42" s="59">
        <v>9</v>
      </c>
      <c r="AC42" s="59">
        <v>9</v>
      </c>
      <c r="AD42" s="59">
        <v>9</v>
      </c>
      <c r="AE42" s="59">
        <v>9</v>
      </c>
      <c r="AF42" s="59">
        <v>5</v>
      </c>
      <c r="AG42" s="59">
        <v>9</v>
      </c>
      <c r="AH42" s="59">
        <v>340</v>
      </c>
      <c r="AI42" s="59">
        <v>183</v>
      </c>
      <c r="AJ42" s="59" t="s">
        <v>126</v>
      </c>
      <c r="AK42" s="59" t="s">
        <v>120</v>
      </c>
      <c r="AL42" s="59" t="s">
        <v>124</v>
      </c>
    </row>
    <row r="43" spans="1:38" ht="15.75" customHeight="1" x14ac:dyDescent="0.2">
      <c r="A43" s="60">
        <v>183</v>
      </c>
      <c r="B43" s="60">
        <v>9</v>
      </c>
      <c r="C43" s="60">
        <v>9</v>
      </c>
      <c r="D43" s="60">
        <v>7</v>
      </c>
      <c r="E43" s="60">
        <v>7</v>
      </c>
      <c r="F43" s="60">
        <v>7</v>
      </c>
      <c r="G43" s="60">
        <v>8</v>
      </c>
      <c r="H43" s="60">
        <v>8</v>
      </c>
      <c r="I43" s="60">
        <v>8</v>
      </c>
      <c r="J43" s="60">
        <v>6</v>
      </c>
      <c r="K43" s="60">
        <v>9</v>
      </c>
      <c r="L43" s="60">
        <v>340</v>
      </c>
      <c r="M43" s="60">
        <v>9</v>
      </c>
      <c r="N43" s="60">
        <v>9</v>
      </c>
      <c r="O43" s="60">
        <v>9</v>
      </c>
      <c r="P43" s="60">
        <v>9</v>
      </c>
      <c r="Q43" s="60">
        <v>9</v>
      </c>
      <c r="R43" s="60">
        <v>9</v>
      </c>
      <c r="S43" s="60">
        <v>9</v>
      </c>
      <c r="T43" s="60">
        <v>9</v>
      </c>
      <c r="U43" s="60">
        <v>5</v>
      </c>
      <c r="V43" s="60">
        <v>9</v>
      </c>
      <c r="W43" s="60">
        <v>520</v>
      </c>
      <c r="X43" s="60">
        <v>9</v>
      </c>
      <c r="Y43" s="60">
        <v>9</v>
      </c>
      <c r="Z43" s="60">
        <v>9</v>
      </c>
      <c r="AA43" s="60">
        <v>9</v>
      </c>
      <c r="AB43" s="60">
        <v>9</v>
      </c>
      <c r="AC43" s="60">
        <v>9</v>
      </c>
      <c r="AD43" s="60">
        <v>9</v>
      </c>
      <c r="AE43" s="60">
        <v>9</v>
      </c>
      <c r="AF43" s="60">
        <v>5</v>
      </c>
      <c r="AG43" s="60">
        <v>9</v>
      </c>
      <c r="AH43" s="60">
        <v>340</v>
      </c>
      <c r="AI43" s="60">
        <v>183</v>
      </c>
      <c r="AJ43" s="60" t="s">
        <v>121</v>
      </c>
      <c r="AK43" s="60" t="s">
        <v>125</v>
      </c>
      <c r="AL43" s="60" t="s">
        <v>124</v>
      </c>
    </row>
    <row r="44" spans="1:38" ht="15.75" customHeight="1" x14ac:dyDescent="0.2">
      <c r="A44" s="59">
        <v>340</v>
      </c>
      <c r="B44" s="59">
        <v>6</v>
      </c>
      <c r="C44" s="59">
        <v>9</v>
      </c>
      <c r="D44" s="59">
        <v>4</v>
      </c>
      <c r="E44" s="59">
        <v>4</v>
      </c>
      <c r="F44" s="59">
        <v>7</v>
      </c>
      <c r="G44" s="59">
        <v>7</v>
      </c>
      <c r="H44" s="59">
        <v>5</v>
      </c>
      <c r="I44" s="59">
        <v>6</v>
      </c>
      <c r="J44" s="59">
        <v>1</v>
      </c>
      <c r="K44" s="59">
        <v>5</v>
      </c>
      <c r="L44" s="59">
        <v>183</v>
      </c>
      <c r="M44" s="59">
        <v>5</v>
      </c>
      <c r="N44" s="59">
        <v>9</v>
      </c>
      <c r="O44" s="59">
        <v>6</v>
      </c>
      <c r="P44" s="59">
        <v>5</v>
      </c>
      <c r="Q44" s="59">
        <v>7</v>
      </c>
      <c r="R44" s="59">
        <v>4</v>
      </c>
      <c r="S44" s="59">
        <v>6</v>
      </c>
      <c r="T44" s="59">
        <v>4</v>
      </c>
      <c r="U44" s="59">
        <v>1</v>
      </c>
      <c r="V44" s="59">
        <v>6</v>
      </c>
      <c r="W44" s="59">
        <v>520</v>
      </c>
      <c r="X44" s="59">
        <v>5</v>
      </c>
      <c r="Y44" s="59">
        <v>9</v>
      </c>
      <c r="Z44" s="59">
        <v>6</v>
      </c>
      <c r="AA44" s="59">
        <v>7</v>
      </c>
      <c r="AB44" s="59">
        <v>7</v>
      </c>
      <c r="AC44" s="59">
        <v>8</v>
      </c>
      <c r="AD44" s="59">
        <v>8</v>
      </c>
      <c r="AE44" s="59">
        <v>8</v>
      </c>
      <c r="AF44" s="59">
        <v>1</v>
      </c>
      <c r="AG44" s="59">
        <v>8</v>
      </c>
      <c r="AH44" s="59">
        <v>520</v>
      </c>
      <c r="AI44" s="59">
        <v>183</v>
      </c>
      <c r="AJ44" s="59" t="s">
        <v>121</v>
      </c>
      <c r="AK44" s="59" t="s">
        <v>128</v>
      </c>
      <c r="AL44" s="59" t="s">
        <v>119</v>
      </c>
    </row>
    <row r="45" spans="1:38" ht="15.75" customHeight="1" x14ac:dyDescent="0.2">
      <c r="A45" s="60">
        <v>340</v>
      </c>
      <c r="B45" s="60">
        <v>9</v>
      </c>
      <c r="C45" s="60">
        <v>9</v>
      </c>
      <c r="D45" s="60">
        <v>6</v>
      </c>
      <c r="E45" s="60">
        <v>6</v>
      </c>
      <c r="F45" s="60">
        <v>7</v>
      </c>
      <c r="G45" s="60">
        <v>9</v>
      </c>
      <c r="H45" s="60">
        <v>8</v>
      </c>
      <c r="I45" s="60">
        <v>9</v>
      </c>
      <c r="J45" s="60">
        <v>1</v>
      </c>
      <c r="K45" s="60">
        <v>7</v>
      </c>
      <c r="L45" s="60">
        <v>520</v>
      </c>
      <c r="M45" s="60">
        <v>9</v>
      </c>
      <c r="N45" s="60">
        <v>9</v>
      </c>
      <c r="O45" s="60">
        <v>9</v>
      </c>
      <c r="P45" s="60">
        <v>8</v>
      </c>
      <c r="Q45" s="60">
        <v>8</v>
      </c>
      <c r="R45" s="60">
        <v>9</v>
      </c>
      <c r="S45" s="60">
        <v>9</v>
      </c>
      <c r="T45" s="60">
        <v>9</v>
      </c>
      <c r="U45" s="60">
        <v>2</v>
      </c>
      <c r="V45" s="60">
        <v>8</v>
      </c>
      <c r="W45" s="60">
        <v>183</v>
      </c>
      <c r="X45" s="60">
        <v>9</v>
      </c>
      <c r="Y45" s="60">
        <v>9</v>
      </c>
      <c r="Z45" s="60">
        <v>7</v>
      </c>
      <c r="AA45" s="60">
        <v>7</v>
      </c>
      <c r="AB45" s="60">
        <v>7</v>
      </c>
      <c r="AC45" s="60">
        <v>9</v>
      </c>
      <c r="AD45" s="60">
        <v>8</v>
      </c>
      <c r="AE45" s="60">
        <v>8</v>
      </c>
      <c r="AF45" s="60">
        <v>2</v>
      </c>
      <c r="AG45" s="60">
        <v>7</v>
      </c>
      <c r="AH45" s="60">
        <v>520</v>
      </c>
      <c r="AI45" s="60">
        <v>340</v>
      </c>
      <c r="AJ45" s="60" t="s">
        <v>126</v>
      </c>
      <c r="AK45" s="60" t="s">
        <v>128</v>
      </c>
      <c r="AL45" s="60" t="s">
        <v>129</v>
      </c>
    </row>
    <row r="46" spans="1:38" ht="15.75" customHeight="1" x14ac:dyDescent="0.2">
      <c r="A46" s="59">
        <v>183</v>
      </c>
      <c r="B46" s="59">
        <v>8</v>
      </c>
      <c r="C46" s="59">
        <v>8</v>
      </c>
      <c r="D46" s="59">
        <v>5</v>
      </c>
      <c r="E46" s="59">
        <v>5</v>
      </c>
      <c r="F46" s="59">
        <v>7</v>
      </c>
      <c r="G46" s="59">
        <v>8</v>
      </c>
      <c r="H46" s="59">
        <v>8</v>
      </c>
      <c r="I46" s="59">
        <v>8</v>
      </c>
      <c r="J46" s="59">
        <v>4</v>
      </c>
      <c r="K46" s="59">
        <v>7</v>
      </c>
      <c r="L46" s="59">
        <v>340</v>
      </c>
      <c r="M46" s="59">
        <v>4</v>
      </c>
      <c r="N46" s="59">
        <v>8</v>
      </c>
      <c r="O46" s="59">
        <v>4</v>
      </c>
      <c r="P46" s="59">
        <v>5</v>
      </c>
      <c r="Q46" s="59">
        <v>4</v>
      </c>
      <c r="R46" s="59">
        <v>4</v>
      </c>
      <c r="S46" s="59">
        <v>5</v>
      </c>
      <c r="T46" s="59">
        <v>6</v>
      </c>
      <c r="U46" s="59">
        <v>1</v>
      </c>
      <c r="V46" s="59">
        <v>5</v>
      </c>
      <c r="W46" s="59">
        <v>520</v>
      </c>
      <c r="X46" s="59">
        <v>5</v>
      </c>
      <c r="Y46" s="59">
        <v>8</v>
      </c>
      <c r="Z46" s="59">
        <v>3</v>
      </c>
      <c r="AA46" s="59">
        <v>3</v>
      </c>
      <c r="AB46" s="59">
        <v>3</v>
      </c>
      <c r="AC46" s="59">
        <v>2</v>
      </c>
      <c r="AD46" s="59">
        <v>3</v>
      </c>
      <c r="AE46" s="59">
        <v>6</v>
      </c>
      <c r="AF46" s="59">
        <v>1</v>
      </c>
      <c r="AG46" s="59">
        <v>4</v>
      </c>
      <c r="AH46" s="59">
        <v>183</v>
      </c>
      <c r="AI46" s="59">
        <v>520</v>
      </c>
      <c r="AJ46" s="59" t="s">
        <v>121</v>
      </c>
      <c r="AK46" s="59" t="s">
        <v>127</v>
      </c>
      <c r="AL46" s="59" t="s">
        <v>129</v>
      </c>
    </row>
    <row r="47" spans="1:38" ht="15.75" customHeight="1" x14ac:dyDescent="0.2">
      <c r="A47" s="60">
        <v>183</v>
      </c>
      <c r="B47" s="60">
        <v>7</v>
      </c>
      <c r="C47" s="60">
        <v>8</v>
      </c>
      <c r="D47" s="60">
        <v>7</v>
      </c>
      <c r="E47" s="60">
        <v>8</v>
      </c>
      <c r="F47" s="60">
        <v>8</v>
      </c>
      <c r="G47" s="60">
        <v>8</v>
      </c>
      <c r="H47" s="60">
        <v>8</v>
      </c>
      <c r="I47" s="60">
        <v>7</v>
      </c>
      <c r="J47" s="60">
        <v>1</v>
      </c>
      <c r="K47" s="60">
        <v>8</v>
      </c>
      <c r="L47" s="60">
        <v>340</v>
      </c>
      <c r="M47" s="60">
        <v>6</v>
      </c>
      <c r="N47" s="60">
        <v>8</v>
      </c>
      <c r="O47" s="60">
        <v>8</v>
      </c>
      <c r="P47" s="60">
        <v>8</v>
      </c>
      <c r="Q47" s="60">
        <v>8</v>
      </c>
      <c r="R47" s="60">
        <v>8</v>
      </c>
      <c r="S47" s="60">
        <v>8</v>
      </c>
      <c r="T47" s="60">
        <v>8</v>
      </c>
      <c r="U47" s="60">
        <v>2</v>
      </c>
      <c r="V47" s="60">
        <v>7</v>
      </c>
      <c r="W47" s="60">
        <v>520</v>
      </c>
      <c r="X47" s="60">
        <v>8</v>
      </c>
      <c r="Y47" s="60">
        <v>9</v>
      </c>
      <c r="Z47" s="60">
        <v>8</v>
      </c>
      <c r="AA47" s="60">
        <v>8</v>
      </c>
      <c r="AB47" s="60">
        <v>7</v>
      </c>
      <c r="AC47" s="60">
        <v>7</v>
      </c>
      <c r="AD47" s="60">
        <v>8</v>
      </c>
      <c r="AE47" s="60">
        <v>8</v>
      </c>
      <c r="AF47" s="60">
        <v>1</v>
      </c>
      <c r="AG47" s="60">
        <v>9</v>
      </c>
      <c r="AH47" s="60">
        <v>520</v>
      </c>
      <c r="AI47" s="60">
        <v>340</v>
      </c>
      <c r="AJ47" s="60" t="s">
        <v>126</v>
      </c>
      <c r="AK47" s="60" t="s">
        <v>131</v>
      </c>
      <c r="AL47" s="60" t="s">
        <v>119</v>
      </c>
    </row>
    <row r="48" spans="1:38" ht="14" x14ac:dyDescent="0.2">
      <c r="A48" s="59">
        <v>340</v>
      </c>
      <c r="B48" s="59">
        <v>7</v>
      </c>
      <c r="C48" s="59">
        <v>8</v>
      </c>
      <c r="D48" s="59">
        <v>7</v>
      </c>
      <c r="E48" s="59">
        <v>6</v>
      </c>
      <c r="F48" s="59">
        <v>4</v>
      </c>
      <c r="G48" s="59">
        <v>7</v>
      </c>
      <c r="H48" s="59">
        <v>5</v>
      </c>
      <c r="I48" s="59">
        <v>5</v>
      </c>
      <c r="J48" s="59">
        <v>1</v>
      </c>
      <c r="K48" s="59">
        <v>8</v>
      </c>
      <c r="L48" s="59">
        <v>183</v>
      </c>
      <c r="M48" s="59">
        <v>8</v>
      </c>
      <c r="N48" s="59">
        <v>8</v>
      </c>
      <c r="O48" s="59">
        <v>8</v>
      </c>
      <c r="P48" s="59">
        <v>6</v>
      </c>
      <c r="Q48" s="59">
        <v>6</v>
      </c>
      <c r="R48" s="59">
        <v>7</v>
      </c>
      <c r="S48" s="59">
        <v>7</v>
      </c>
      <c r="T48" s="59">
        <v>5</v>
      </c>
      <c r="U48" s="59">
        <v>2</v>
      </c>
      <c r="V48" s="59">
        <v>6</v>
      </c>
      <c r="W48" s="59">
        <v>520</v>
      </c>
      <c r="X48" s="59">
        <v>7</v>
      </c>
      <c r="Y48" s="59">
        <v>6</v>
      </c>
      <c r="Z48" s="59">
        <v>9</v>
      </c>
      <c r="AA48" s="59">
        <v>7</v>
      </c>
      <c r="AB48" s="59">
        <v>7</v>
      </c>
      <c r="AC48" s="59">
        <v>8</v>
      </c>
      <c r="AD48" s="59">
        <v>8</v>
      </c>
      <c r="AE48" s="59">
        <v>9</v>
      </c>
      <c r="AF48" s="59">
        <v>1</v>
      </c>
      <c r="AG48" s="59">
        <v>9</v>
      </c>
      <c r="AH48" s="59">
        <v>520</v>
      </c>
      <c r="AI48" s="59">
        <v>340</v>
      </c>
      <c r="AJ48" s="59" t="s">
        <v>126</v>
      </c>
      <c r="AK48" s="59" t="s">
        <v>128</v>
      </c>
      <c r="AL48" s="59" t="s">
        <v>130</v>
      </c>
    </row>
    <row r="49" spans="1:38" ht="15.75" customHeight="1" x14ac:dyDescent="0.2">
      <c r="A49" s="60">
        <v>520</v>
      </c>
      <c r="B49" s="60">
        <v>9</v>
      </c>
      <c r="C49" s="60">
        <v>9</v>
      </c>
      <c r="D49" s="60">
        <v>9</v>
      </c>
      <c r="E49" s="60">
        <v>9</v>
      </c>
      <c r="F49" s="60">
        <v>9</v>
      </c>
      <c r="G49" s="60">
        <v>9</v>
      </c>
      <c r="H49" s="60">
        <v>9</v>
      </c>
      <c r="I49" s="60">
        <v>9</v>
      </c>
      <c r="J49" s="60">
        <v>6</v>
      </c>
      <c r="K49" s="60">
        <v>9</v>
      </c>
      <c r="L49" s="60">
        <v>183</v>
      </c>
      <c r="M49" s="60">
        <v>9</v>
      </c>
      <c r="N49" s="60">
        <v>9</v>
      </c>
      <c r="O49" s="60">
        <v>7</v>
      </c>
      <c r="P49" s="60">
        <v>7</v>
      </c>
      <c r="Q49" s="60">
        <v>7</v>
      </c>
      <c r="R49" s="60">
        <v>8</v>
      </c>
      <c r="S49" s="60">
        <v>8</v>
      </c>
      <c r="T49" s="60">
        <v>8</v>
      </c>
      <c r="U49" s="60">
        <v>5</v>
      </c>
      <c r="V49" s="60">
        <v>7</v>
      </c>
      <c r="W49" s="60">
        <v>340</v>
      </c>
      <c r="X49" s="60">
        <v>9</v>
      </c>
      <c r="Y49" s="60">
        <v>9</v>
      </c>
      <c r="Z49" s="60">
        <v>9</v>
      </c>
      <c r="AA49" s="60">
        <v>9</v>
      </c>
      <c r="AB49" s="60">
        <v>9</v>
      </c>
      <c r="AC49" s="60">
        <v>9</v>
      </c>
      <c r="AD49" s="60">
        <v>9</v>
      </c>
      <c r="AE49" s="60">
        <v>9</v>
      </c>
      <c r="AF49" s="60">
        <v>5</v>
      </c>
      <c r="AG49" s="60">
        <v>9</v>
      </c>
      <c r="AH49" s="60">
        <v>340</v>
      </c>
      <c r="AI49" s="60">
        <v>183</v>
      </c>
      <c r="AJ49" s="60" t="s">
        <v>126</v>
      </c>
      <c r="AK49" s="60" t="s">
        <v>120</v>
      </c>
      <c r="AL49" s="60" t="s">
        <v>124</v>
      </c>
    </row>
    <row r="50" spans="1:38" ht="15.75" customHeight="1" x14ac:dyDescent="0.2">
      <c r="A50" s="59">
        <v>183</v>
      </c>
      <c r="B50" s="59">
        <v>7</v>
      </c>
      <c r="C50" s="59">
        <v>8</v>
      </c>
      <c r="D50" s="59">
        <v>8</v>
      </c>
      <c r="E50" s="59">
        <v>7</v>
      </c>
      <c r="F50" s="59">
        <v>8</v>
      </c>
      <c r="G50" s="59">
        <v>8</v>
      </c>
      <c r="H50" s="59">
        <v>7</v>
      </c>
      <c r="I50" s="59">
        <v>7</v>
      </c>
      <c r="J50" s="59">
        <v>1</v>
      </c>
      <c r="K50" s="59">
        <v>7</v>
      </c>
      <c r="L50" s="59">
        <v>520</v>
      </c>
      <c r="M50" s="59">
        <v>7</v>
      </c>
      <c r="N50" s="59">
        <v>7</v>
      </c>
      <c r="O50" s="59">
        <v>6</v>
      </c>
      <c r="P50" s="59">
        <v>3</v>
      </c>
      <c r="Q50" s="59">
        <v>3</v>
      </c>
      <c r="R50" s="59">
        <v>7</v>
      </c>
      <c r="S50" s="59">
        <v>7</v>
      </c>
      <c r="T50" s="59">
        <v>7</v>
      </c>
      <c r="U50" s="59">
        <v>1</v>
      </c>
      <c r="V50" s="59">
        <v>5</v>
      </c>
      <c r="W50" s="59">
        <v>340</v>
      </c>
      <c r="X50" s="59">
        <v>4</v>
      </c>
      <c r="Y50" s="59">
        <v>7</v>
      </c>
      <c r="Z50" s="59">
        <v>7</v>
      </c>
      <c r="AA50" s="59">
        <v>6</v>
      </c>
      <c r="AB50" s="59">
        <v>6</v>
      </c>
      <c r="AC50" s="59">
        <v>7</v>
      </c>
      <c r="AD50" s="59">
        <v>7</v>
      </c>
      <c r="AE50" s="59">
        <v>7</v>
      </c>
      <c r="AF50" s="59">
        <v>1</v>
      </c>
      <c r="AG50" s="59">
        <v>7</v>
      </c>
      <c r="AH50" s="59">
        <v>183</v>
      </c>
      <c r="AI50" s="59">
        <v>520</v>
      </c>
      <c r="AJ50" s="59" t="s">
        <v>121</v>
      </c>
      <c r="AK50" s="59" t="s">
        <v>127</v>
      </c>
      <c r="AL50" s="59" t="s">
        <v>119</v>
      </c>
    </row>
    <row r="51" spans="1:38" ht="15.75" customHeight="1" x14ac:dyDescent="0.2">
      <c r="A51" s="60">
        <v>340</v>
      </c>
      <c r="B51" s="60">
        <v>9</v>
      </c>
      <c r="C51" s="60">
        <v>9</v>
      </c>
      <c r="D51" s="60">
        <v>9</v>
      </c>
      <c r="E51" s="60">
        <v>9</v>
      </c>
      <c r="F51" s="60">
        <v>9</v>
      </c>
      <c r="G51" s="60">
        <v>9</v>
      </c>
      <c r="H51" s="60">
        <v>9</v>
      </c>
      <c r="I51" s="60">
        <v>9</v>
      </c>
      <c r="J51" s="60">
        <v>9</v>
      </c>
      <c r="K51" s="60">
        <v>9</v>
      </c>
      <c r="L51" s="60">
        <v>520</v>
      </c>
      <c r="M51" s="60">
        <v>7</v>
      </c>
      <c r="N51" s="60">
        <v>8</v>
      </c>
      <c r="O51" s="60">
        <v>8</v>
      </c>
      <c r="P51" s="60">
        <v>7</v>
      </c>
      <c r="Q51" s="60">
        <v>8</v>
      </c>
      <c r="R51" s="60">
        <v>8</v>
      </c>
      <c r="S51" s="60">
        <v>7</v>
      </c>
      <c r="T51" s="60">
        <v>8</v>
      </c>
      <c r="U51" s="60">
        <v>7</v>
      </c>
      <c r="V51" s="60">
        <v>8</v>
      </c>
      <c r="W51" s="60">
        <v>183</v>
      </c>
      <c r="X51" s="60">
        <v>7</v>
      </c>
      <c r="Y51" s="60">
        <v>9</v>
      </c>
      <c r="Z51" s="60">
        <v>7</v>
      </c>
      <c r="AA51" s="60">
        <v>7</v>
      </c>
      <c r="AB51" s="60">
        <v>9</v>
      </c>
      <c r="AC51" s="60">
        <v>7</v>
      </c>
      <c r="AD51" s="60">
        <v>9</v>
      </c>
      <c r="AE51" s="60">
        <v>9</v>
      </c>
      <c r="AF51" s="60">
        <v>9</v>
      </c>
      <c r="AG51" s="60">
        <v>8</v>
      </c>
      <c r="AH51" s="60">
        <v>340</v>
      </c>
      <c r="AI51" s="60">
        <v>183</v>
      </c>
      <c r="AJ51" s="60" t="s">
        <v>126</v>
      </c>
      <c r="AK51" s="60" t="s">
        <v>131</v>
      </c>
      <c r="AL51" s="60" t="s">
        <v>119</v>
      </c>
    </row>
    <row r="52" spans="1:38" ht="15.75" customHeight="1" x14ac:dyDescent="0.2">
      <c r="A52" s="59">
        <v>183</v>
      </c>
      <c r="B52" s="59">
        <v>5</v>
      </c>
      <c r="C52" s="59">
        <v>9</v>
      </c>
      <c r="D52" s="59">
        <v>9</v>
      </c>
      <c r="E52" s="59">
        <v>9</v>
      </c>
      <c r="F52" s="59">
        <v>2</v>
      </c>
      <c r="G52" s="59">
        <v>8</v>
      </c>
      <c r="H52" s="59">
        <v>9</v>
      </c>
      <c r="I52" s="59">
        <v>7</v>
      </c>
      <c r="J52" s="59">
        <v>6</v>
      </c>
      <c r="K52" s="59">
        <v>9</v>
      </c>
      <c r="L52" s="59">
        <v>250</v>
      </c>
      <c r="M52" s="59">
        <v>7</v>
      </c>
      <c r="N52" s="59">
        <v>9</v>
      </c>
      <c r="O52" s="59">
        <v>8</v>
      </c>
      <c r="P52" s="59">
        <v>7</v>
      </c>
      <c r="Q52" s="59">
        <v>7</v>
      </c>
      <c r="R52" s="59">
        <v>7</v>
      </c>
      <c r="S52" s="59">
        <v>8</v>
      </c>
      <c r="T52" s="59">
        <v>6</v>
      </c>
      <c r="U52" s="59">
        <v>3</v>
      </c>
      <c r="V52" s="59">
        <v>9</v>
      </c>
      <c r="W52" s="59">
        <v>340</v>
      </c>
      <c r="X52" s="59">
        <v>3</v>
      </c>
      <c r="Y52" s="59">
        <v>9</v>
      </c>
      <c r="Z52" s="59">
        <v>1</v>
      </c>
      <c r="AA52" s="59">
        <v>9</v>
      </c>
      <c r="AB52" s="59">
        <v>5</v>
      </c>
      <c r="AC52" s="59">
        <v>4</v>
      </c>
      <c r="AD52" s="59">
        <v>8</v>
      </c>
      <c r="AE52" s="59">
        <v>7</v>
      </c>
      <c r="AF52" s="59">
        <v>1</v>
      </c>
      <c r="AG52" s="59">
        <v>7</v>
      </c>
      <c r="AH52" s="59">
        <v>183</v>
      </c>
      <c r="AI52" s="59">
        <v>340</v>
      </c>
      <c r="AJ52" s="59" t="s">
        <v>126</v>
      </c>
      <c r="AK52" s="59" t="s">
        <v>131</v>
      </c>
      <c r="AL52" s="59" t="s">
        <v>119</v>
      </c>
    </row>
    <row r="53" spans="1:38" ht="15.75" customHeight="1" x14ac:dyDescent="0.2">
      <c r="A53" s="60">
        <v>520</v>
      </c>
      <c r="B53" s="60">
        <v>8</v>
      </c>
      <c r="C53" s="60">
        <v>9</v>
      </c>
      <c r="D53" s="60">
        <v>8</v>
      </c>
      <c r="E53" s="60">
        <v>8</v>
      </c>
      <c r="F53" s="60">
        <v>8</v>
      </c>
      <c r="G53" s="60">
        <v>8</v>
      </c>
      <c r="H53" s="60">
        <v>8</v>
      </c>
      <c r="I53" s="60">
        <v>9</v>
      </c>
      <c r="J53" s="60">
        <v>1</v>
      </c>
      <c r="K53" s="60">
        <v>8</v>
      </c>
      <c r="L53" s="60">
        <v>340</v>
      </c>
      <c r="M53" s="60">
        <v>8</v>
      </c>
      <c r="N53" s="60">
        <v>9</v>
      </c>
      <c r="O53" s="60">
        <v>8</v>
      </c>
      <c r="P53" s="60">
        <v>6</v>
      </c>
      <c r="Q53" s="60">
        <v>8</v>
      </c>
      <c r="R53" s="60">
        <v>8</v>
      </c>
      <c r="S53" s="60">
        <v>8</v>
      </c>
      <c r="T53" s="60">
        <v>8</v>
      </c>
      <c r="U53" s="60">
        <v>1</v>
      </c>
      <c r="V53" s="60">
        <v>8</v>
      </c>
      <c r="W53" s="60">
        <v>183</v>
      </c>
      <c r="X53" s="60">
        <v>7</v>
      </c>
      <c r="Y53" s="60">
        <v>9</v>
      </c>
      <c r="Z53" s="60">
        <v>6</v>
      </c>
      <c r="AA53" s="60">
        <v>8</v>
      </c>
      <c r="AB53" s="60">
        <v>8</v>
      </c>
      <c r="AC53" s="60">
        <v>8</v>
      </c>
      <c r="AD53" s="60">
        <v>8</v>
      </c>
      <c r="AE53" s="60">
        <v>8</v>
      </c>
      <c r="AF53" s="60">
        <v>1</v>
      </c>
      <c r="AG53" s="60">
        <v>7</v>
      </c>
      <c r="AH53" s="60">
        <v>340</v>
      </c>
      <c r="AI53" s="60">
        <v>183</v>
      </c>
      <c r="AJ53" s="60" t="s">
        <v>121</v>
      </c>
      <c r="AK53" s="60" t="s">
        <v>122</v>
      </c>
      <c r="AL53" s="60" t="s">
        <v>130</v>
      </c>
    </row>
    <row r="54" spans="1:38" ht="15.75" customHeight="1" x14ac:dyDescent="0.2">
      <c r="A54" s="59">
        <v>183</v>
      </c>
      <c r="B54" s="59">
        <v>7</v>
      </c>
      <c r="C54" s="59">
        <v>9</v>
      </c>
      <c r="D54" s="59">
        <v>8</v>
      </c>
      <c r="E54" s="59">
        <v>8</v>
      </c>
      <c r="F54" s="59">
        <v>8</v>
      </c>
      <c r="G54" s="59">
        <v>8</v>
      </c>
      <c r="H54" s="59">
        <v>8</v>
      </c>
      <c r="I54" s="59">
        <v>8</v>
      </c>
      <c r="J54" s="59">
        <v>1</v>
      </c>
      <c r="K54" s="59">
        <v>8</v>
      </c>
      <c r="L54" s="59">
        <v>520</v>
      </c>
      <c r="M54" s="59">
        <v>8</v>
      </c>
      <c r="N54" s="59">
        <v>9</v>
      </c>
      <c r="O54" s="59">
        <v>9</v>
      </c>
      <c r="P54" s="59">
        <v>9</v>
      </c>
      <c r="Q54" s="59">
        <v>9</v>
      </c>
      <c r="R54" s="59">
        <v>9</v>
      </c>
      <c r="S54" s="59">
        <v>9</v>
      </c>
      <c r="T54" s="59">
        <v>9</v>
      </c>
      <c r="U54" s="59">
        <v>1</v>
      </c>
      <c r="V54" s="59">
        <v>9</v>
      </c>
      <c r="W54" s="59">
        <v>340</v>
      </c>
      <c r="X54" s="59">
        <v>8</v>
      </c>
      <c r="Y54" s="59">
        <v>8</v>
      </c>
      <c r="Z54" s="59">
        <v>8</v>
      </c>
      <c r="AA54" s="59">
        <v>8</v>
      </c>
      <c r="AB54" s="59">
        <v>8</v>
      </c>
      <c r="AC54" s="59">
        <v>8</v>
      </c>
      <c r="AD54" s="59">
        <v>8</v>
      </c>
      <c r="AE54" s="59">
        <v>8</v>
      </c>
      <c r="AF54" s="59">
        <v>8</v>
      </c>
      <c r="AG54" s="59">
        <v>8</v>
      </c>
      <c r="AH54" s="59">
        <v>520</v>
      </c>
      <c r="AI54" s="59">
        <v>340</v>
      </c>
      <c r="AJ54" s="59" t="s">
        <v>121</v>
      </c>
      <c r="AK54" s="59" t="s">
        <v>127</v>
      </c>
      <c r="AL54" s="59" t="s">
        <v>129</v>
      </c>
    </row>
    <row r="55" spans="1:38" ht="15.75" customHeight="1" x14ac:dyDescent="0.2">
      <c r="A55" s="60">
        <v>183</v>
      </c>
      <c r="B55" s="60">
        <v>4</v>
      </c>
      <c r="C55" s="60">
        <v>6</v>
      </c>
      <c r="D55" s="60">
        <v>3</v>
      </c>
      <c r="E55" s="60">
        <v>3</v>
      </c>
      <c r="F55" s="60">
        <v>2</v>
      </c>
      <c r="G55" s="60">
        <v>2</v>
      </c>
      <c r="H55" s="60">
        <v>3</v>
      </c>
      <c r="I55" s="60">
        <v>2</v>
      </c>
      <c r="J55" s="60">
        <v>2</v>
      </c>
      <c r="K55" s="60">
        <v>2</v>
      </c>
      <c r="L55" s="60">
        <v>340</v>
      </c>
      <c r="M55" s="60">
        <v>4</v>
      </c>
      <c r="N55" s="60">
        <v>5</v>
      </c>
      <c r="O55" s="60">
        <v>4</v>
      </c>
      <c r="P55" s="60">
        <v>3</v>
      </c>
      <c r="Q55" s="60">
        <v>4</v>
      </c>
      <c r="R55" s="60">
        <v>4</v>
      </c>
      <c r="S55" s="60">
        <v>3</v>
      </c>
      <c r="T55" s="60">
        <v>4</v>
      </c>
      <c r="U55" s="60">
        <v>3</v>
      </c>
      <c r="V55" s="60">
        <v>5</v>
      </c>
      <c r="W55" s="60">
        <v>520</v>
      </c>
      <c r="X55" s="60">
        <v>5</v>
      </c>
      <c r="Y55" s="60">
        <v>5</v>
      </c>
      <c r="Z55" s="60">
        <v>7</v>
      </c>
      <c r="AA55" s="60">
        <v>6</v>
      </c>
      <c r="AB55" s="60">
        <v>7</v>
      </c>
      <c r="AC55" s="60">
        <v>7</v>
      </c>
      <c r="AD55" s="60">
        <v>7</v>
      </c>
      <c r="AE55" s="60">
        <v>7</v>
      </c>
      <c r="AF55" s="60">
        <v>5</v>
      </c>
      <c r="AG55" s="60">
        <v>7</v>
      </c>
      <c r="AH55" s="60">
        <v>520</v>
      </c>
      <c r="AI55" s="60">
        <v>183</v>
      </c>
      <c r="AJ55" s="60" t="s">
        <v>121</v>
      </c>
      <c r="AK55" s="60" t="s">
        <v>128</v>
      </c>
      <c r="AL55" s="60" t="s">
        <v>119</v>
      </c>
    </row>
    <row r="56" spans="1:38" ht="15.75" customHeight="1" x14ac:dyDescent="0.2">
      <c r="A56" s="59">
        <v>520</v>
      </c>
      <c r="B56" s="59">
        <v>9</v>
      </c>
      <c r="C56" s="59">
        <v>9</v>
      </c>
      <c r="D56" s="59">
        <v>9</v>
      </c>
      <c r="E56" s="59">
        <v>9</v>
      </c>
      <c r="F56" s="59">
        <v>9</v>
      </c>
      <c r="G56" s="59">
        <v>9</v>
      </c>
      <c r="H56" s="59">
        <v>9</v>
      </c>
      <c r="I56" s="59">
        <v>9</v>
      </c>
      <c r="J56" s="59">
        <v>5</v>
      </c>
      <c r="K56" s="59">
        <v>9</v>
      </c>
      <c r="L56" s="59">
        <v>183</v>
      </c>
      <c r="M56" s="59">
        <v>9</v>
      </c>
      <c r="N56" s="59">
        <v>9</v>
      </c>
      <c r="O56" s="59">
        <v>7</v>
      </c>
      <c r="P56" s="59">
        <v>7</v>
      </c>
      <c r="Q56" s="59">
        <v>7</v>
      </c>
      <c r="R56" s="59">
        <v>8</v>
      </c>
      <c r="S56" s="59">
        <v>8</v>
      </c>
      <c r="T56" s="59">
        <v>8</v>
      </c>
      <c r="U56" s="59">
        <v>5</v>
      </c>
      <c r="V56" s="59">
        <v>7</v>
      </c>
      <c r="W56" s="59">
        <v>340</v>
      </c>
      <c r="X56" s="59">
        <v>9</v>
      </c>
      <c r="Y56" s="59">
        <v>9</v>
      </c>
      <c r="Z56" s="59">
        <v>9</v>
      </c>
      <c r="AA56" s="59">
        <v>9</v>
      </c>
      <c r="AB56" s="59">
        <v>9</v>
      </c>
      <c r="AC56" s="59">
        <v>9</v>
      </c>
      <c r="AD56" s="59">
        <v>9</v>
      </c>
      <c r="AE56" s="59">
        <v>9</v>
      </c>
      <c r="AF56" s="59">
        <v>5</v>
      </c>
      <c r="AG56" s="59">
        <v>9</v>
      </c>
      <c r="AH56" s="59">
        <v>340</v>
      </c>
      <c r="AI56" s="59">
        <v>183</v>
      </c>
      <c r="AJ56" s="59" t="s">
        <v>126</v>
      </c>
      <c r="AK56" s="59" t="s">
        <v>125</v>
      </c>
      <c r="AL56" s="59" t="s">
        <v>124</v>
      </c>
    </row>
    <row r="57" spans="1:38" ht="15.75" customHeight="1" x14ac:dyDescent="0.2">
      <c r="A57" s="60">
        <v>520</v>
      </c>
      <c r="B57" s="60">
        <v>5</v>
      </c>
      <c r="C57" s="60">
        <v>8</v>
      </c>
      <c r="D57" s="60">
        <v>6</v>
      </c>
      <c r="E57" s="60">
        <v>8</v>
      </c>
      <c r="F57" s="60">
        <v>7</v>
      </c>
      <c r="G57" s="60">
        <v>5</v>
      </c>
      <c r="H57" s="60">
        <v>8</v>
      </c>
      <c r="I57" s="60">
        <v>7</v>
      </c>
      <c r="J57" s="60">
        <v>1</v>
      </c>
      <c r="K57" s="60">
        <v>6</v>
      </c>
      <c r="L57" s="60">
        <v>340</v>
      </c>
      <c r="M57" s="60">
        <v>3</v>
      </c>
      <c r="N57" s="60">
        <v>9</v>
      </c>
      <c r="O57" s="60">
        <v>8</v>
      </c>
      <c r="P57" s="60">
        <v>5</v>
      </c>
      <c r="Q57" s="60">
        <v>5</v>
      </c>
      <c r="R57" s="60">
        <v>8</v>
      </c>
      <c r="S57" s="60">
        <v>8</v>
      </c>
      <c r="T57" s="60">
        <v>8</v>
      </c>
      <c r="U57" s="60">
        <v>2</v>
      </c>
      <c r="V57" s="60">
        <v>5</v>
      </c>
      <c r="W57" s="60">
        <v>183</v>
      </c>
      <c r="X57" s="60">
        <v>8</v>
      </c>
      <c r="Y57" s="60">
        <v>8</v>
      </c>
      <c r="Z57" s="60">
        <v>5</v>
      </c>
      <c r="AA57" s="60">
        <v>4</v>
      </c>
      <c r="AB57" s="60">
        <v>4</v>
      </c>
      <c r="AC57" s="60">
        <v>9</v>
      </c>
      <c r="AD57" s="60">
        <v>9</v>
      </c>
      <c r="AE57" s="60">
        <v>9</v>
      </c>
      <c r="AF57" s="60">
        <v>8</v>
      </c>
      <c r="AG57" s="60">
        <v>6</v>
      </c>
      <c r="AH57" s="60">
        <v>520</v>
      </c>
      <c r="AI57" s="60">
        <v>183</v>
      </c>
      <c r="AJ57" s="60" t="s">
        <v>126</v>
      </c>
      <c r="AK57" s="60" t="s">
        <v>127</v>
      </c>
      <c r="AL57" s="60" t="s">
        <v>119</v>
      </c>
    </row>
    <row r="58" spans="1:38" ht="15.75" customHeight="1" x14ac:dyDescent="0.2">
      <c r="A58" s="59">
        <v>183</v>
      </c>
      <c r="B58" s="59">
        <v>9</v>
      </c>
      <c r="C58" s="59">
        <v>9</v>
      </c>
      <c r="D58" s="59">
        <v>7</v>
      </c>
      <c r="E58" s="59">
        <v>7</v>
      </c>
      <c r="F58" s="59">
        <v>7</v>
      </c>
      <c r="G58" s="59">
        <v>7</v>
      </c>
      <c r="H58" s="59">
        <v>7</v>
      </c>
      <c r="I58" s="59">
        <v>7</v>
      </c>
      <c r="J58" s="59">
        <v>5</v>
      </c>
      <c r="K58" s="59">
        <v>7</v>
      </c>
      <c r="L58" s="59">
        <v>520</v>
      </c>
      <c r="M58" s="59">
        <v>9</v>
      </c>
      <c r="N58" s="59">
        <v>9</v>
      </c>
      <c r="O58" s="59">
        <v>9</v>
      </c>
      <c r="P58" s="59">
        <v>9</v>
      </c>
      <c r="Q58" s="59">
        <v>9</v>
      </c>
      <c r="R58" s="59">
        <v>9</v>
      </c>
      <c r="S58" s="59">
        <v>9</v>
      </c>
      <c r="T58" s="59">
        <v>9</v>
      </c>
      <c r="U58" s="59">
        <v>5</v>
      </c>
      <c r="V58" s="59">
        <v>9</v>
      </c>
      <c r="W58" s="59">
        <v>340</v>
      </c>
      <c r="X58" s="59">
        <v>9</v>
      </c>
      <c r="Y58" s="59">
        <v>9</v>
      </c>
      <c r="Z58" s="59">
        <v>9</v>
      </c>
      <c r="AA58" s="59">
        <v>9</v>
      </c>
      <c r="AB58" s="59">
        <v>9</v>
      </c>
      <c r="AC58" s="59">
        <v>9</v>
      </c>
      <c r="AD58" s="59">
        <v>9</v>
      </c>
      <c r="AE58" s="59">
        <v>9</v>
      </c>
      <c r="AF58" s="59">
        <v>5</v>
      </c>
      <c r="AG58" s="59">
        <v>9</v>
      </c>
      <c r="AH58" s="59">
        <v>340</v>
      </c>
      <c r="AI58" s="59">
        <v>183</v>
      </c>
      <c r="AJ58" s="59" t="s">
        <v>126</v>
      </c>
      <c r="AK58" s="59" t="s">
        <v>125</v>
      </c>
      <c r="AL58" s="59" t="s">
        <v>119</v>
      </c>
    </row>
    <row r="59" spans="1:38" ht="15.75" customHeight="1" x14ac:dyDescent="0.2">
      <c r="A59" s="60">
        <v>340</v>
      </c>
      <c r="B59" s="60">
        <v>9</v>
      </c>
      <c r="C59" s="60">
        <v>9</v>
      </c>
      <c r="D59" s="60">
        <v>9</v>
      </c>
      <c r="E59" s="60">
        <v>9</v>
      </c>
      <c r="F59" s="60">
        <v>9</v>
      </c>
      <c r="G59" s="60">
        <v>9</v>
      </c>
      <c r="H59" s="60">
        <v>9</v>
      </c>
      <c r="I59" s="60">
        <v>9</v>
      </c>
      <c r="J59" s="60">
        <v>5</v>
      </c>
      <c r="K59" s="60">
        <v>9</v>
      </c>
      <c r="L59" s="60">
        <v>183</v>
      </c>
      <c r="M59" s="60">
        <v>9</v>
      </c>
      <c r="N59" s="60">
        <v>9</v>
      </c>
      <c r="O59" s="60">
        <v>7</v>
      </c>
      <c r="P59" s="60">
        <v>8</v>
      </c>
      <c r="Q59" s="60">
        <v>7</v>
      </c>
      <c r="R59" s="60">
        <v>7</v>
      </c>
      <c r="S59" s="60">
        <v>7</v>
      </c>
      <c r="T59" s="60">
        <v>7</v>
      </c>
      <c r="U59" s="60">
        <v>5</v>
      </c>
      <c r="V59" s="60">
        <v>8</v>
      </c>
      <c r="W59" s="60">
        <v>520</v>
      </c>
      <c r="X59" s="60">
        <v>9</v>
      </c>
      <c r="Y59" s="60">
        <v>9</v>
      </c>
      <c r="Z59" s="60">
        <v>9</v>
      </c>
      <c r="AA59" s="60">
        <v>9</v>
      </c>
      <c r="AB59" s="60">
        <v>9</v>
      </c>
      <c r="AC59" s="60">
        <v>9</v>
      </c>
      <c r="AD59" s="60">
        <v>9</v>
      </c>
      <c r="AE59" s="60">
        <v>9</v>
      </c>
      <c r="AF59" s="60">
        <v>5</v>
      </c>
      <c r="AG59" s="60">
        <v>9</v>
      </c>
      <c r="AH59" s="60">
        <v>340</v>
      </c>
      <c r="AI59" s="60">
        <v>183</v>
      </c>
      <c r="AJ59" s="60" t="s">
        <v>126</v>
      </c>
      <c r="AK59" s="60" t="s">
        <v>123</v>
      </c>
      <c r="AL59" s="60" t="s">
        <v>119</v>
      </c>
    </row>
    <row r="60" spans="1:38" ht="15.75" customHeight="1" x14ac:dyDescent="0.2">
      <c r="A60" s="59">
        <v>520</v>
      </c>
      <c r="B60" s="59">
        <v>9</v>
      </c>
      <c r="C60" s="59">
        <v>9</v>
      </c>
      <c r="D60" s="59">
        <v>9</v>
      </c>
      <c r="E60" s="59">
        <v>9</v>
      </c>
      <c r="F60" s="59">
        <v>9</v>
      </c>
      <c r="G60" s="59">
        <v>9</v>
      </c>
      <c r="H60" s="59">
        <v>9</v>
      </c>
      <c r="I60" s="59">
        <v>9</v>
      </c>
      <c r="J60" s="59">
        <v>5</v>
      </c>
      <c r="K60" s="59">
        <v>9</v>
      </c>
      <c r="L60" s="59">
        <v>183</v>
      </c>
      <c r="M60" s="59">
        <v>9</v>
      </c>
      <c r="N60" s="59">
        <v>9</v>
      </c>
      <c r="O60" s="59">
        <v>8</v>
      </c>
      <c r="P60" s="59">
        <v>8</v>
      </c>
      <c r="Q60" s="59">
        <v>8</v>
      </c>
      <c r="R60" s="59">
        <v>8</v>
      </c>
      <c r="S60" s="59">
        <v>8</v>
      </c>
      <c r="T60" s="59">
        <v>8</v>
      </c>
      <c r="U60" s="59">
        <v>6</v>
      </c>
      <c r="V60" s="59">
        <v>8</v>
      </c>
      <c r="W60" s="59">
        <v>340</v>
      </c>
      <c r="X60" s="59">
        <v>9</v>
      </c>
      <c r="Y60" s="59">
        <v>9</v>
      </c>
      <c r="Z60" s="59">
        <v>9</v>
      </c>
      <c r="AA60" s="59">
        <v>9</v>
      </c>
      <c r="AB60" s="59">
        <v>9</v>
      </c>
      <c r="AC60" s="59">
        <v>9</v>
      </c>
      <c r="AD60" s="59">
        <v>9</v>
      </c>
      <c r="AE60" s="59">
        <v>9</v>
      </c>
      <c r="AF60" s="59">
        <v>9</v>
      </c>
      <c r="AG60" s="59">
        <v>9</v>
      </c>
      <c r="AH60" s="59">
        <v>340</v>
      </c>
      <c r="AI60" s="59">
        <v>183</v>
      </c>
      <c r="AJ60" s="59" t="s">
        <v>126</v>
      </c>
      <c r="AK60" s="59" t="s">
        <v>123</v>
      </c>
      <c r="AL60" s="59" t="s">
        <v>119</v>
      </c>
    </row>
    <row r="61" spans="1:38" ht="15.75" customHeight="1" x14ac:dyDescent="0.2">
      <c r="A61" s="60">
        <v>520</v>
      </c>
      <c r="B61" s="60">
        <v>9</v>
      </c>
      <c r="C61" s="60">
        <v>9</v>
      </c>
      <c r="D61" s="60">
        <v>9</v>
      </c>
      <c r="E61" s="60">
        <v>9</v>
      </c>
      <c r="F61" s="60">
        <v>9</v>
      </c>
      <c r="G61" s="60">
        <v>9</v>
      </c>
      <c r="H61" s="60">
        <v>9</v>
      </c>
      <c r="I61" s="60">
        <v>9</v>
      </c>
      <c r="J61" s="60">
        <v>5</v>
      </c>
      <c r="K61" s="60">
        <v>9</v>
      </c>
      <c r="L61" s="60">
        <v>183</v>
      </c>
      <c r="M61" s="60">
        <v>9</v>
      </c>
      <c r="N61" s="60">
        <v>9</v>
      </c>
      <c r="O61" s="60">
        <v>7</v>
      </c>
      <c r="P61" s="60">
        <v>8</v>
      </c>
      <c r="Q61" s="60">
        <v>7</v>
      </c>
      <c r="R61" s="60">
        <v>7</v>
      </c>
      <c r="S61" s="60">
        <v>7</v>
      </c>
      <c r="T61" s="60">
        <v>7</v>
      </c>
      <c r="U61" s="60">
        <v>6</v>
      </c>
      <c r="V61" s="60">
        <v>9</v>
      </c>
      <c r="W61" s="60">
        <v>340</v>
      </c>
      <c r="X61" s="60">
        <v>9</v>
      </c>
      <c r="Y61" s="60">
        <v>9</v>
      </c>
      <c r="Z61" s="60">
        <v>9</v>
      </c>
      <c r="AA61" s="60">
        <v>9</v>
      </c>
      <c r="AB61" s="60">
        <v>9</v>
      </c>
      <c r="AC61" s="60">
        <v>9</v>
      </c>
      <c r="AD61" s="60">
        <v>9</v>
      </c>
      <c r="AE61" s="60">
        <v>9</v>
      </c>
      <c r="AF61" s="60">
        <v>5</v>
      </c>
      <c r="AG61" s="60">
        <v>9</v>
      </c>
      <c r="AH61" s="60">
        <v>340</v>
      </c>
      <c r="AI61" s="60">
        <v>183</v>
      </c>
      <c r="AJ61" s="60" t="s">
        <v>121</v>
      </c>
      <c r="AK61" s="60" t="s">
        <v>125</v>
      </c>
      <c r="AL61" s="60" t="s">
        <v>119</v>
      </c>
    </row>
    <row r="62" spans="1:38" ht="15.75" customHeight="1" x14ac:dyDescent="0.2">
      <c r="A62" s="59">
        <v>520</v>
      </c>
      <c r="B62" s="59">
        <v>9</v>
      </c>
      <c r="C62" s="59">
        <v>9</v>
      </c>
      <c r="D62" s="59">
        <v>8</v>
      </c>
      <c r="E62" s="59">
        <v>8</v>
      </c>
      <c r="F62" s="59">
        <v>8</v>
      </c>
      <c r="G62" s="59">
        <v>8</v>
      </c>
      <c r="H62" s="59">
        <v>8</v>
      </c>
      <c r="I62" s="59">
        <v>8</v>
      </c>
      <c r="J62" s="59">
        <v>5</v>
      </c>
      <c r="K62" s="59">
        <v>8</v>
      </c>
      <c r="L62" s="59">
        <v>183</v>
      </c>
      <c r="M62" s="59">
        <v>9</v>
      </c>
      <c r="N62" s="59">
        <v>9</v>
      </c>
      <c r="O62" s="59">
        <v>7</v>
      </c>
      <c r="P62" s="59">
        <v>6</v>
      </c>
      <c r="Q62" s="59">
        <v>7</v>
      </c>
      <c r="R62" s="59">
        <v>7</v>
      </c>
      <c r="S62" s="59">
        <v>8</v>
      </c>
      <c r="T62" s="59">
        <v>7</v>
      </c>
      <c r="U62" s="59">
        <v>6</v>
      </c>
      <c r="V62" s="59">
        <v>7</v>
      </c>
      <c r="W62" s="59">
        <v>340</v>
      </c>
      <c r="X62" s="59">
        <v>9</v>
      </c>
      <c r="Y62" s="59">
        <v>9</v>
      </c>
      <c r="Z62" s="59">
        <v>9</v>
      </c>
      <c r="AA62" s="59">
        <v>9</v>
      </c>
      <c r="AB62" s="59">
        <v>9</v>
      </c>
      <c r="AC62" s="59">
        <v>9</v>
      </c>
      <c r="AD62" s="59">
        <v>9</v>
      </c>
      <c r="AE62" s="59">
        <v>9</v>
      </c>
      <c r="AF62" s="59">
        <v>5</v>
      </c>
      <c r="AG62" s="59">
        <v>9</v>
      </c>
      <c r="AH62" s="59">
        <v>340</v>
      </c>
      <c r="AI62" s="59">
        <v>183</v>
      </c>
      <c r="AJ62" s="59" t="s">
        <v>126</v>
      </c>
      <c r="AK62" s="59" t="s">
        <v>125</v>
      </c>
      <c r="AL62" s="59" t="s">
        <v>124</v>
      </c>
    </row>
    <row r="63" spans="1:38" ht="15.75" customHeight="1" x14ac:dyDescent="0.2">
      <c r="A63" s="60">
        <v>520</v>
      </c>
      <c r="B63" s="60">
        <v>9</v>
      </c>
      <c r="C63" s="60">
        <v>9</v>
      </c>
      <c r="D63" s="60">
        <v>9</v>
      </c>
      <c r="E63" s="60">
        <v>9</v>
      </c>
      <c r="F63" s="60">
        <v>9</v>
      </c>
      <c r="G63" s="60">
        <v>9</v>
      </c>
      <c r="H63" s="60">
        <v>9</v>
      </c>
      <c r="I63" s="60">
        <v>9</v>
      </c>
      <c r="J63" s="60">
        <v>5</v>
      </c>
      <c r="K63" s="60">
        <v>9</v>
      </c>
      <c r="L63" s="60">
        <v>520</v>
      </c>
      <c r="M63" s="60">
        <v>9</v>
      </c>
      <c r="N63" s="60">
        <v>9</v>
      </c>
      <c r="O63" s="60">
        <v>9</v>
      </c>
      <c r="P63" s="60">
        <v>9</v>
      </c>
      <c r="Q63" s="60">
        <v>9</v>
      </c>
      <c r="R63" s="60">
        <v>9</v>
      </c>
      <c r="S63" s="60">
        <v>9</v>
      </c>
      <c r="T63" s="60">
        <v>9</v>
      </c>
      <c r="U63" s="60">
        <v>5</v>
      </c>
      <c r="V63" s="60">
        <v>9</v>
      </c>
      <c r="W63" s="60">
        <v>183</v>
      </c>
      <c r="X63" s="60">
        <v>9</v>
      </c>
      <c r="Y63" s="60">
        <v>9</v>
      </c>
      <c r="Z63" s="60">
        <v>8</v>
      </c>
      <c r="AA63" s="60">
        <v>8</v>
      </c>
      <c r="AB63" s="60">
        <v>8</v>
      </c>
      <c r="AC63" s="60">
        <v>8</v>
      </c>
      <c r="AD63" s="60">
        <v>8</v>
      </c>
      <c r="AE63" s="60">
        <v>8</v>
      </c>
      <c r="AF63" s="60">
        <v>6</v>
      </c>
      <c r="AG63" s="60">
        <v>8</v>
      </c>
      <c r="AH63" s="60">
        <v>340</v>
      </c>
      <c r="AI63" s="60">
        <v>183</v>
      </c>
      <c r="AJ63" s="60" t="s">
        <v>121</v>
      </c>
      <c r="AK63" s="60" t="s">
        <v>123</v>
      </c>
      <c r="AL63" s="60" t="s">
        <v>119</v>
      </c>
    </row>
    <row r="64" spans="1:38" ht="15.75" customHeight="1" x14ac:dyDescent="0.2">
      <c r="A64" s="59">
        <v>183</v>
      </c>
      <c r="B64" s="59">
        <v>9</v>
      </c>
      <c r="C64" s="59">
        <v>9</v>
      </c>
      <c r="D64" s="59">
        <v>8</v>
      </c>
      <c r="E64" s="59">
        <v>9</v>
      </c>
      <c r="F64" s="59">
        <v>9</v>
      </c>
      <c r="G64" s="59">
        <v>9</v>
      </c>
      <c r="H64" s="59">
        <v>9</v>
      </c>
      <c r="I64" s="59">
        <v>9</v>
      </c>
      <c r="J64" s="59">
        <v>1</v>
      </c>
      <c r="K64" s="59">
        <v>9</v>
      </c>
      <c r="L64" s="59">
        <v>340</v>
      </c>
      <c r="M64" s="59">
        <v>8</v>
      </c>
      <c r="N64" s="59">
        <v>9</v>
      </c>
      <c r="O64" s="59">
        <v>9</v>
      </c>
      <c r="P64" s="59">
        <v>9</v>
      </c>
      <c r="Q64" s="59">
        <v>9</v>
      </c>
      <c r="R64" s="59">
        <v>9</v>
      </c>
      <c r="S64" s="59">
        <v>9</v>
      </c>
      <c r="T64" s="59">
        <v>9</v>
      </c>
      <c r="U64" s="59">
        <v>1</v>
      </c>
      <c r="V64" s="59">
        <v>9</v>
      </c>
      <c r="W64" s="59">
        <v>520</v>
      </c>
      <c r="X64" s="59">
        <v>9</v>
      </c>
      <c r="Y64" s="59">
        <v>9</v>
      </c>
      <c r="Z64" s="59">
        <v>9</v>
      </c>
      <c r="AA64" s="59">
        <v>9</v>
      </c>
      <c r="AB64" s="59">
        <v>9</v>
      </c>
      <c r="AC64" s="59">
        <v>9</v>
      </c>
      <c r="AD64" s="59">
        <v>9</v>
      </c>
      <c r="AE64" s="59">
        <v>9</v>
      </c>
      <c r="AF64" s="59">
        <v>1</v>
      </c>
      <c r="AG64" s="59">
        <v>9</v>
      </c>
      <c r="AH64" s="59">
        <v>520</v>
      </c>
      <c r="AI64" s="59">
        <v>340</v>
      </c>
      <c r="AJ64" s="59" t="s">
        <v>121</v>
      </c>
      <c r="AK64" s="59" t="s">
        <v>122</v>
      </c>
      <c r="AL64" s="59" t="s">
        <v>119</v>
      </c>
    </row>
    <row r="65" spans="1:39" ht="15.75" customHeight="1" x14ac:dyDescent="0.2">
      <c r="A65" s="58">
        <v>183</v>
      </c>
      <c r="B65" s="58">
        <v>9</v>
      </c>
      <c r="C65" s="58">
        <v>9</v>
      </c>
      <c r="D65" s="58">
        <v>7</v>
      </c>
      <c r="E65" s="58">
        <v>7</v>
      </c>
      <c r="F65" s="58">
        <v>7</v>
      </c>
      <c r="G65" s="58">
        <v>9</v>
      </c>
      <c r="H65" s="58">
        <v>8</v>
      </c>
      <c r="I65" s="58">
        <v>8</v>
      </c>
      <c r="J65" s="58">
        <v>3</v>
      </c>
      <c r="K65" s="58">
        <v>7</v>
      </c>
      <c r="L65" s="58">
        <v>340</v>
      </c>
      <c r="M65" s="58">
        <v>8</v>
      </c>
      <c r="N65" s="58">
        <v>9</v>
      </c>
      <c r="O65" s="58">
        <v>9</v>
      </c>
      <c r="P65" s="58">
        <v>8</v>
      </c>
      <c r="Q65" s="58">
        <v>8</v>
      </c>
      <c r="R65" s="58">
        <v>9</v>
      </c>
      <c r="S65" s="58">
        <v>9</v>
      </c>
      <c r="T65" s="58">
        <v>7</v>
      </c>
      <c r="U65" s="58">
        <v>1</v>
      </c>
      <c r="V65" s="58">
        <v>9</v>
      </c>
      <c r="W65" s="58">
        <v>520</v>
      </c>
      <c r="X65" s="58">
        <v>8</v>
      </c>
      <c r="Y65" s="58">
        <v>9</v>
      </c>
      <c r="Z65" s="58">
        <v>9</v>
      </c>
      <c r="AA65" s="58">
        <v>9</v>
      </c>
      <c r="AB65" s="58">
        <v>9</v>
      </c>
      <c r="AC65" s="58">
        <v>9</v>
      </c>
      <c r="AD65" s="58">
        <v>8</v>
      </c>
      <c r="AE65" s="58">
        <v>9</v>
      </c>
      <c r="AF65" s="58">
        <v>1</v>
      </c>
      <c r="AG65" s="58">
        <v>9</v>
      </c>
      <c r="AH65" s="58">
        <v>340</v>
      </c>
      <c r="AI65" s="58">
        <v>183</v>
      </c>
      <c r="AJ65" s="58" t="s">
        <v>121</v>
      </c>
      <c r="AK65" s="58" t="s">
        <v>120</v>
      </c>
      <c r="AL65" s="58" t="s">
        <v>119</v>
      </c>
      <c r="AM65" s="57" t="s">
        <v>118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9349B-F3ED-6F42-ACA8-90D1514570EA}">
  <sheetPr>
    <tabColor rgb="FFFFC000"/>
  </sheetPr>
  <dimension ref="B1:D23"/>
  <sheetViews>
    <sheetView workbookViewId="0">
      <selection activeCell="I19" sqref="I19"/>
    </sheetView>
  </sheetViews>
  <sheetFormatPr baseColWidth="10" defaultRowHeight="16" x14ac:dyDescent="0.2"/>
  <cols>
    <col min="2" max="2" width="21.5" customWidth="1"/>
    <col min="3" max="3" width="12.6640625" bestFit="1" customWidth="1"/>
  </cols>
  <sheetData>
    <row r="1" spans="2:4" x14ac:dyDescent="0.2">
      <c r="B1" t="s">
        <v>117</v>
      </c>
    </row>
    <row r="3" spans="2:4" x14ac:dyDescent="0.2">
      <c r="B3" t="s">
        <v>100</v>
      </c>
    </row>
    <row r="4" spans="2:4" x14ac:dyDescent="0.2">
      <c r="C4" t="s">
        <v>99</v>
      </c>
      <c r="D4" t="s">
        <v>98</v>
      </c>
    </row>
    <row r="5" spans="2:4" x14ac:dyDescent="0.2">
      <c r="B5" t="s">
        <v>95</v>
      </c>
      <c r="C5">
        <v>1450</v>
      </c>
      <c r="D5">
        <v>236.4</v>
      </c>
    </row>
    <row r="6" spans="2:4" x14ac:dyDescent="0.2">
      <c r="B6" t="s">
        <v>94</v>
      </c>
      <c r="C6">
        <v>1462</v>
      </c>
      <c r="D6">
        <v>239.7</v>
      </c>
    </row>
    <row r="7" spans="2:4" x14ac:dyDescent="0.2">
      <c r="B7" t="s">
        <v>93</v>
      </c>
      <c r="C7">
        <v>1418</v>
      </c>
      <c r="D7">
        <v>246.6</v>
      </c>
    </row>
    <row r="8" spans="2:4" x14ac:dyDescent="0.2">
      <c r="B8" t="s">
        <v>77</v>
      </c>
      <c r="C8" s="28">
        <f>AVERAGE(C5:C7)</f>
        <v>1443.3333333333333</v>
      </c>
      <c r="D8" s="28">
        <f>AVERAGE(D5:D7)</f>
        <v>240.9</v>
      </c>
    </row>
    <row r="9" spans="2:4" x14ac:dyDescent="0.2">
      <c r="B9" t="s">
        <v>78</v>
      </c>
      <c r="C9" s="28">
        <f>STDEV(C5:C7)</f>
        <v>22.744962812309307</v>
      </c>
      <c r="D9" s="28">
        <f>STDEV(D5:D7)</f>
        <v>5.2048054718692374</v>
      </c>
    </row>
    <row r="11" spans="2:4" x14ac:dyDescent="0.2">
      <c r="B11" t="s">
        <v>97</v>
      </c>
    </row>
    <row r="12" spans="2:4" x14ac:dyDescent="0.2">
      <c r="B12" t="s">
        <v>95</v>
      </c>
      <c r="C12">
        <v>-30.4</v>
      </c>
    </row>
    <row r="13" spans="2:4" x14ac:dyDescent="0.2">
      <c r="B13" t="s">
        <v>94</v>
      </c>
      <c r="C13">
        <v>-30.5</v>
      </c>
    </row>
    <row r="14" spans="2:4" x14ac:dyDescent="0.2">
      <c r="B14" t="s">
        <v>93</v>
      </c>
      <c r="C14">
        <v>-31.6</v>
      </c>
    </row>
    <row r="15" spans="2:4" x14ac:dyDescent="0.2">
      <c r="B15" t="s">
        <v>77</v>
      </c>
      <c r="C15" s="28">
        <f>AVERAGE(C12:C14)</f>
        <v>-30.833333333333332</v>
      </c>
    </row>
    <row r="16" spans="2:4" x14ac:dyDescent="0.2">
      <c r="B16" t="s">
        <v>78</v>
      </c>
      <c r="C16" s="28">
        <f>STDEV(C12:C14)</f>
        <v>0.66583281184794052</v>
      </c>
    </row>
    <row r="18" spans="2:3" x14ac:dyDescent="0.2">
      <c r="B18" t="s">
        <v>96</v>
      </c>
    </row>
    <row r="19" spans="2:3" x14ac:dyDescent="0.2">
      <c r="B19" t="s">
        <v>95</v>
      </c>
      <c r="C19">
        <v>0.54100000000000004</v>
      </c>
    </row>
    <row r="20" spans="2:3" x14ac:dyDescent="0.2">
      <c r="B20" t="s">
        <v>94</v>
      </c>
      <c r="C20">
        <v>0.53600000000000003</v>
      </c>
    </row>
    <row r="21" spans="2:3" x14ac:dyDescent="0.2">
      <c r="B21" t="s">
        <v>93</v>
      </c>
      <c r="C21">
        <v>0.60099999999999998</v>
      </c>
    </row>
    <row r="22" spans="2:3" x14ac:dyDescent="0.2">
      <c r="B22" t="s">
        <v>77</v>
      </c>
      <c r="C22" s="28">
        <f>AVERAGE(C19:C21)</f>
        <v>0.55933333333333335</v>
      </c>
    </row>
    <row r="23" spans="2:3" x14ac:dyDescent="0.2">
      <c r="B23" t="s">
        <v>78</v>
      </c>
      <c r="C23" s="28">
        <f>STDEV(C19:C21)</f>
        <v>3.6170890690351142E-2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3F577-274D-544E-8BD1-1DFBDBB90DE9}">
  <sheetPr>
    <tabColor rgb="FF92D050"/>
  </sheetPr>
  <dimension ref="B3:P144"/>
  <sheetViews>
    <sheetView workbookViewId="0">
      <selection activeCell="B3" sqref="B3:L144"/>
    </sheetView>
  </sheetViews>
  <sheetFormatPr baseColWidth="10" defaultRowHeight="14" x14ac:dyDescent="0.2"/>
  <cols>
    <col min="1" max="8" width="10.83203125" style="66"/>
    <col min="9" max="9" width="13.1640625" style="66" customWidth="1"/>
    <col min="10" max="10" width="12" style="66" customWidth="1"/>
    <col min="11" max="16384" width="10.83203125" style="66"/>
  </cols>
  <sheetData>
    <row r="3" spans="2:16" x14ac:dyDescent="0.2">
      <c r="B3" s="70" t="s">
        <v>19</v>
      </c>
      <c r="C3" s="70" t="s">
        <v>160</v>
      </c>
      <c r="D3" s="70" t="s">
        <v>159</v>
      </c>
      <c r="E3" s="70" t="s">
        <v>158</v>
      </c>
      <c r="F3" s="70" t="s">
        <v>157</v>
      </c>
      <c r="G3" s="70" t="s">
        <v>156</v>
      </c>
      <c r="H3" s="70" t="s">
        <v>155</v>
      </c>
      <c r="I3" s="70" t="s">
        <v>154</v>
      </c>
      <c r="J3" s="70" t="s">
        <v>153</v>
      </c>
      <c r="K3" s="70" t="s">
        <v>152</v>
      </c>
      <c r="L3" s="70" t="s">
        <v>151</v>
      </c>
    </row>
    <row r="4" spans="2:16" x14ac:dyDescent="0.2">
      <c r="B4" s="69">
        <v>340</v>
      </c>
      <c r="C4" s="69">
        <v>9</v>
      </c>
      <c r="D4" s="69">
        <v>9</v>
      </c>
      <c r="E4" s="69">
        <v>9</v>
      </c>
      <c r="F4" s="69">
        <v>9</v>
      </c>
      <c r="G4" s="69">
        <v>9</v>
      </c>
      <c r="H4" s="69">
        <v>9</v>
      </c>
      <c r="I4" s="69">
        <v>9</v>
      </c>
      <c r="J4" s="69">
        <v>9</v>
      </c>
      <c r="K4" s="69">
        <v>5</v>
      </c>
      <c r="L4" s="69">
        <v>9</v>
      </c>
    </row>
    <row r="5" spans="2:16" x14ac:dyDescent="0.2">
      <c r="B5" s="68">
        <v>183</v>
      </c>
      <c r="C5" s="68">
        <v>8</v>
      </c>
      <c r="D5" s="68">
        <v>8</v>
      </c>
      <c r="E5" s="68">
        <v>7</v>
      </c>
      <c r="F5" s="68">
        <v>7</v>
      </c>
      <c r="G5" s="68">
        <v>7</v>
      </c>
      <c r="H5" s="68">
        <v>7</v>
      </c>
      <c r="I5" s="68">
        <v>7</v>
      </c>
      <c r="J5" s="68">
        <v>7</v>
      </c>
      <c r="K5" s="68">
        <v>1</v>
      </c>
      <c r="L5" s="68">
        <v>7</v>
      </c>
    </row>
    <row r="6" spans="2:16" x14ac:dyDescent="0.2">
      <c r="B6" s="69">
        <v>340</v>
      </c>
      <c r="C6" s="69">
        <v>7</v>
      </c>
      <c r="D6" s="69">
        <v>9</v>
      </c>
      <c r="E6" s="69">
        <v>7</v>
      </c>
      <c r="F6" s="69">
        <v>9</v>
      </c>
      <c r="G6" s="69">
        <v>5</v>
      </c>
      <c r="H6" s="69">
        <v>8</v>
      </c>
      <c r="I6" s="69">
        <v>9</v>
      </c>
      <c r="J6" s="69">
        <v>4</v>
      </c>
      <c r="K6" s="69">
        <v>1</v>
      </c>
      <c r="L6" s="69">
        <v>8</v>
      </c>
    </row>
    <row r="7" spans="2:16" x14ac:dyDescent="0.2">
      <c r="B7" s="68">
        <v>183</v>
      </c>
      <c r="C7" s="68">
        <v>8</v>
      </c>
      <c r="D7" s="68">
        <v>8</v>
      </c>
      <c r="E7" s="68">
        <v>8</v>
      </c>
      <c r="F7" s="68">
        <v>8</v>
      </c>
      <c r="G7" s="68">
        <v>8</v>
      </c>
      <c r="H7" s="68">
        <v>8</v>
      </c>
      <c r="I7" s="68">
        <v>8</v>
      </c>
      <c r="J7" s="68">
        <v>8</v>
      </c>
      <c r="K7" s="68">
        <v>1</v>
      </c>
      <c r="L7" s="68">
        <v>8</v>
      </c>
    </row>
    <row r="8" spans="2:16" x14ac:dyDescent="0.2">
      <c r="B8" s="69">
        <v>520</v>
      </c>
      <c r="C8" s="69">
        <v>7</v>
      </c>
      <c r="D8" s="69">
        <v>9</v>
      </c>
      <c r="E8" s="69">
        <v>7</v>
      </c>
      <c r="F8" s="69">
        <v>7</v>
      </c>
      <c r="G8" s="69">
        <v>8</v>
      </c>
      <c r="H8" s="69">
        <v>7</v>
      </c>
      <c r="I8" s="69">
        <v>8</v>
      </c>
      <c r="J8" s="69">
        <v>7</v>
      </c>
      <c r="K8" s="69">
        <v>2</v>
      </c>
      <c r="L8" s="69">
        <v>7</v>
      </c>
    </row>
    <row r="9" spans="2:16" x14ac:dyDescent="0.2">
      <c r="B9" s="68">
        <v>520</v>
      </c>
      <c r="C9" s="68">
        <v>8</v>
      </c>
      <c r="D9" s="68">
        <v>9</v>
      </c>
      <c r="E9" s="68">
        <v>9</v>
      </c>
      <c r="F9" s="68">
        <v>8</v>
      </c>
      <c r="G9" s="68">
        <v>9</v>
      </c>
      <c r="H9" s="68">
        <v>9</v>
      </c>
      <c r="I9" s="68">
        <v>9</v>
      </c>
      <c r="J9" s="68">
        <v>8</v>
      </c>
      <c r="K9" s="68">
        <v>3</v>
      </c>
      <c r="L9" s="68">
        <v>8</v>
      </c>
    </row>
    <row r="10" spans="2:16" x14ac:dyDescent="0.2">
      <c r="B10" s="69">
        <v>183</v>
      </c>
      <c r="C10" s="69">
        <v>9</v>
      </c>
      <c r="D10" s="69">
        <v>9</v>
      </c>
      <c r="E10" s="69">
        <v>9</v>
      </c>
      <c r="F10" s="69">
        <v>9</v>
      </c>
      <c r="G10" s="69">
        <v>9</v>
      </c>
      <c r="H10" s="69">
        <v>9</v>
      </c>
      <c r="I10" s="69">
        <v>9</v>
      </c>
      <c r="J10" s="69">
        <v>9</v>
      </c>
      <c r="K10" s="69">
        <v>5</v>
      </c>
      <c r="L10" s="69">
        <v>9</v>
      </c>
      <c r="O10" s="66" t="s">
        <v>1</v>
      </c>
      <c r="P10" s="66">
        <v>520</v>
      </c>
    </row>
    <row r="11" spans="2:16" x14ac:dyDescent="0.2">
      <c r="B11" s="68">
        <v>340</v>
      </c>
      <c r="C11" s="68">
        <v>9</v>
      </c>
      <c r="D11" s="68">
        <v>9</v>
      </c>
      <c r="E11" s="68">
        <v>9</v>
      </c>
      <c r="F11" s="68">
        <v>8</v>
      </c>
      <c r="G11" s="68">
        <v>8</v>
      </c>
      <c r="H11" s="68">
        <v>8</v>
      </c>
      <c r="I11" s="68">
        <v>8</v>
      </c>
      <c r="J11" s="68">
        <v>8</v>
      </c>
      <c r="K11" s="68">
        <v>1</v>
      </c>
      <c r="L11" s="68">
        <v>9</v>
      </c>
      <c r="O11" s="66" t="s">
        <v>48</v>
      </c>
      <c r="P11" s="66">
        <v>183</v>
      </c>
    </row>
    <row r="12" spans="2:16" x14ac:dyDescent="0.2">
      <c r="B12" s="69">
        <v>183</v>
      </c>
      <c r="C12" s="69">
        <v>5</v>
      </c>
      <c r="D12" s="69">
        <v>8</v>
      </c>
      <c r="E12" s="69">
        <v>7</v>
      </c>
      <c r="F12" s="69">
        <v>7</v>
      </c>
      <c r="G12" s="69">
        <v>7</v>
      </c>
      <c r="H12" s="69">
        <v>7</v>
      </c>
      <c r="I12" s="69">
        <v>7</v>
      </c>
      <c r="J12" s="69">
        <v>7</v>
      </c>
      <c r="K12" s="69">
        <v>1</v>
      </c>
      <c r="L12" s="69">
        <v>7</v>
      </c>
      <c r="O12" s="66" t="s">
        <v>49</v>
      </c>
      <c r="P12" s="66">
        <v>340</v>
      </c>
    </row>
    <row r="13" spans="2:16" x14ac:dyDescent="0.2">
      <c r="B13" s="68">
        <v>520</v>
      </c>
      <c r="C13" s="68">
        <v>7</v>
      </c>
      <c r="D13" s="68">
        <v>8</v>
      </c>
      <c r="E13" s="68">
        <v>8</v>
      </c>
      <c r="F13" s="68">
        <v>5</v>
      </c>
      <c r="G13" s="68">
        <v>7</v>
      </c>
      <c r="H13" s="68">
        <v>8</v>
      </c>
      <c r="I13" s="68">
        <v>5</v>
      </c>
      <c r="J13" s="68">
        <v>7</v>
      </c>
      <c r="K13" s="68">
        <v>1</v>
      </c>
      <c r="L13" s="68">
        <v>8</v>
      </c>
    </row>
    <row r="14" spans="2:16" x14ac:dyDescent="0.2">
      <c r="B14" s="69">
        <v>520</v>
      </c>
      <c r="C14" s="69">
        <v>9</v>
      </c>
      <c r="D14" s="69">
        <v>9</v>
      </c>
      <c r="E14" s="69">
        <v>7</v>
      </c>
      <c r="F14" s="69">
        <v>8</v>
      </c>
      <c r="G14" s="69">
        <v>8</v>
      </c>
      <c r="H14" s="69">
        <v>8</v>
      </c>
      <c r="I14" s="69">
        <v>8</v>
      </c>
      <c r="J14" s="69">
        <v>8</v>
      </c>
      <c r="K14" s="69">
        <v>5</v>
      </c>
      <c r="L14" s="69">
        <v>8</v>
      </c>
    </row>
    <row r="15" spans="2:16" x14ac:dyDescent="0.2">
      <c r="B15" s="68">
        <v>520</v>
      </c>
      <c r="C15" s="68">
        <v>7</v>
      </c>
      <c r="D15" s="68">
        <v>9</v>
      </c>
      <c r="E15" s="68">
        <v>7</v>
      </c>
      <c r="F15" s="68">
        <v>5</v>
      </c>
      <c r="G15" s="68">
        <v>5</v>
      </c>
      <c r="H15" s="68">
        <v>7</v>
      </c>
      <c r="I15" s="68">
        <v>7</v>
      </c>
      <c r="J15" s="68">
        <v>5</v>
      </c>
      <c r="K15" s="68">
        <v>1</v>
      </c>
      <c r="L15" s="68">
        <v>7</v>
      </c>
    </row>
    <row r="16" spans="2:16" x14ac:dyDescent="0.2">
      <c r="B16" s="69">
        <v>183</v>
      </c>
      <c r="C16" s="69">
        <v>5</v>
      </c>
      <c r="D16" s="69">
        <v>5</v>
      </c>
      <c r="E16" s="69">
        <v>4</v>
      </c>
      <c r="F16" s="69">
        <v>4</v>
      </c>
      <c r="G16" s="69">
        <v>4</v>
      </c>
      <c r="H16" s="69">
        <v>7</v>
      </c>
      <c r="I16" s="69">
        <v>8</v>
      </c>
      <c r="J16" s="69">
        <v>6</v>
      </c>
      <c r="K16" s="69">
        <v>4</v>
      </c>
      <c r="L16" s="69">
        <v>5</v>
      </c>
    </row>
    <row r="17" spans="2:12" x14ac:dyDescent="0.2">
      <c r="B17" s="68">
        <v>183</v>
      </c>
      <c r="C17" s="68">
        <v>7</v>
      </c>
      <c r="D17" s="68">
        <v>9</v>
      </c>
      <c r="E17" s="68">
        <v>4</v>
      </c>
      <c r="F17" s="68">
        <v>5</v>
      </c>
      <c r="G17" s="68">
        <v>4</v>
      </c>
      <c r="H17" s="68">
        <v>8</v>
      </c>
      <c r="I17" s="68">
        <v>7</v>
      </c>
      <c r="J17" s="68">
        <v>7</v>
      </c>
      <c r="K17" s="68">
        <v>6</v>
      </c>
      <c r="L17" s="68">
        <v>5</v>
      </c>
    </row>
    <row r="18" spans="2:12" x14ac:dyDescent="0.2">
      <c r="B18" s="69">
        <v>183</v>
      </c>
      <c r="C18" s="69">
        <v>4</v>
      </c>
      <c r="D18" s="69">
        <v>4</v>
      </c>
      <c r="E18" s="69">
        <v>5</v>
      </c>
      <c r="F18" s="69">
        <v>4</v>
      </c>
      <c r="G18" s="69">
        <v>4</v>
      </c>
      <c r="H18" s="69">
        <v>5</v>
      </c>
      <c r="I18" s="69">
        <v>6</v>
      </c>
      <c r="J18" s="69">
        <v>6</v>
      </c>
      <c r="K18" s="69">
        <v>5</v>
      </c>
      <c r="L18" s="69">
        <v>5</v>
      </c>
    </row>
    <row r="19" spans="2:12" x14ac:dyDescent="0.2">
      <c r="B19" s="68">
        <v>183</v>
      </c>
      <c r="C19" s="68">
        <v>8</v>
      </c>
      <c r="D19" s="68">
        <v>9</v>
      </c>
      <c r="E19" s="68">
        <v>9</v>
      </c>
      <c r="F19" s="68">
        <v>9</v>
      </c>
      <c r="G19" s="68">
        <v>7</v>
      </c>
      <c r="H19" s="68">
        <v>9</v>
      </c>
      <c r="I19" s="68">
        <v>9</v>
      </c>
      <c r="J19" s="68">
        <v>9</v>
      </c>
      <c r="K19" s="68">
        <v>1</v>
      </c>
      <c r="L19" s="68">
        <v>8</v>
      </c>
    </row>
    <row r="20" spans="2:12" x14ac:dyDescent="0.2">
      <c r="B20" s="69">
        <v>520</v>
      </c>
      <c r="C20" s="69">
        <v>8</v>
      </c>
      <c r="D20" s="69">
        <v>9</v>
      </c>
      <c r="E20" s="69">
        <v>7</v>
      </c>
      <c r="F20" s="69">
        <v>9</v>
      </c>
      <c r="G20" s="69">
        <v>8</v>
      </c>
      <c r="H20" s="69">
        <v>9</v>
      </c>
      <c r="I20" s="69">
        <v>9</v>
      </c>
      <c r="J20" s="69">
        <v>9</v>
      </c>
      <c r="K20" s="69">
        <v>1</v>
      </c>
      <c r="L20" s="69">
        <v>7</v>
      </c>
    </row>
    <row r="21" spans="2:12" x14ac:dyDescent="0.2">
      <c r="B21" s="68">
        <v>183</v>
      </c>
      <c r="C21" s="68">
        <v>9</v>
      </c>
      <c r="D21" s="68">
        <v>9</v>
      </c>
      <c r="E21" s="68">
        <v>6</v>
      </c>
      <c r="F21" s="68">
        <v>5</v>
      </c>
      <c r="G21" s="68">
        <v>7</v>
      </c>
      <c r="H21" s="68">
        <v>8</v>
      </c>
      <c r="I21" s="68">
        <v>7</v>
      </c>
      <c r="J21" s="68">
        <v>7</v>
      </c>
      <c r="K21" s="68">
        <v>1</v>
      </c>
      <c r="L21" s="68">
        <v>6</v>
      </c>
    </row>
    <row r="22" spans="2:12" x14ac:dyDescent="0.2">
      <c r="B22" s="69">
        <v>340</v>
      </c>
      <c r="C22" s="69">
        <v>5</v>
      </c>
      <c r="D22" s="69">
        <v>8</v>
      </c>
      <c r="E22" s="69">
        <v>5</v>
      </c>
      <c r="F22" s="69">
        <v>6</v>
      </c>
      <c r="G22" s="69">
        <v>6</v>
      </c>
      <c r="H22" s="69">
        <v>6</v>
      </c>
      <c r="I22" s="69">
        <v>6</v>
      </c>
      <c r="J22" s="69">
        <v>6</v>
      </c>
      <c r="K22" s="69">
        <v>1</v>
      </c>
      <c r="L22" s="69">
        <v>5</v>
      </c>
    </row>
    <row r="23" spans="2:12" x14ac:dyDescent="0.2">
      <c r="B23" s="68">
        <v>183</v>
      </c>
      <c r="C23" s="68">
        <v>3</v>
      </c>
      <c r="D23" s="68">
        <v>6</v>
      </c>
      <c r="E23" s="68">
        <v>5</v>
      </c>
      <c r="F23" s="68">
        <v>4</v>
      </c>
      <c r="G23" s="68">
        <v>6</v>
      </c>
      <c r="H23" s="68">
        <v>7</v>
      </c>
      <c r="I23" s="68">
        <v>7</v>
      </c>
      <c r="J23" s="68">
        <v>7</v>
      </c>
      <c r="K23" s="68">
        <v>4</v>
      </c>
      <c r="L23" s="68">
        <v>4</v>
      </c>
    </row>
    <row r="24" spans="2:12" x14ac:dyDescent="0.2">
      <c r="B24" s="69">
        <v>183</v>
      </c>
      <c r="C24" s="69">
        <v>7</v>
      </c>
      <c r="D24" s="69">
        <v>9</v>
      </c>
      <c r="E24" s="69">
        <v>5</v>
      </c>
      <c r="F24" s="69">
        <v>6</v>
      </c>
      <c r="G24" s="69">
        <v>7</v>
      </c>
      <c r="H24" s="69">
        <v>9</v>
      </c>
      <c r="I24" s="69">
        <v>8</v>
      </c>
      <c r="J24" s="69">
        <v>8</v>
      </c>
      <c r="K24" s="69">
        <v>1</v>
      </c>
      <c r="L24" s="69">
        <v>6</v>
      </c>
    </row>
    <row r="25" spans="2:12" x14ac:dyDescent="0.2">
      <c r="B25" s="68">
        <v>520</v>
      </c>
      <c r="C25" s="68">
        <v>9</v>
      </c>
      <c r="D25" s="68">
        <v>9</v>
      </c>
      <c r="E25" s="68">
        <v>9</v>
      </c>
      <c r="F25" s="68">
        <v>9</v>
      </c>
      <c r="G25" s="68">
        <v>9</v>
      </c>
      <c r="H25" s="68">
        <v>9</v>
      </c>
      <c r="I25" s="68">
        <v>9</v>
      </c>
      <c r="J25" s="68">
        <v>9</v>
      </c>
      <c r="K25" s="68">
        <v>5</v>
      </c>
      <c r="L25" s="68">
        <v>9</v>
      </c>
    </row>
    <row r="26" spans="2:12" x14ac:dyDescent="0.2">
      <c r="B26" s="69">
        <v>340</v>
      </c>
      <c r="C26" s="69">
        <v>4</v>
      </c>
      <c r="D26" s="69">
        <v>9</v>
      </c>
      <c r="E26" s="69">
        <v>7</v>
      </c>
      <c r="F26" s="69">
        <v>8</v>
      </c>
      <c r="G26" s="69">
        <v>8</v>
      </c>
      <c r="H26" s="69">
        <v>9</v>
      </c>
      <c r="I26" s="69">
        <v>8</v>
      </c>
      <c r="J26" s="69">
        <v>8</v>
      </c>
      <c r="K26" s="69">
        <v>2</v>
      </c>
      <c r="L26" s="69">
        <v>8</v>
      </c>
    </row>
    <row r="27" spans="2:12" x14ac:dyDescent="0.2">
      <c r="B27" s="68">
        <v>340</v>
      </c>
      <c r="C27" s="68">
        <v>9</v>
      </c>
      <c r="D27" s="68">
        <v>9</v>
      </c>
      <c r="E27" s="68">
        <v>9</v>
      </c>
      <c r="F27" s="68">
        <v>9</v>
      </c>
      <c r="G27" s="68">
        <v>9</v>
      </c>
      <c r="H27" s="68">
        <v>9</v>
      </c>
      <c r="I27" s="68">
        <v>9</v>
      </c>
      <c r="J27" s="68">
        <v>8</v>
      </c>
      <c r="K27" s="68">
        <v>5</v>
      </c>
      <c r="L27" s="68">
        <v>9</v>
      </c>
    </row>
    <row r="28" spans="2:12" x14ac:dyDescent="0.2">
      <c r="B28" s="69">
        <v>183</v>
      </c>
      <c r="C28" s="69">
        <v>9</v>
      </c>
      <c r="D28" s="69">
        <v>9</v>
      </c>
      <c r="E28" s="69">
        <v>7</v>
      </c>
      <c r="F28" s="69">
        <v>7</v>
      </c>
      <c r="G28" s="69">
        <v>7</v>
      </c>
      <c r="H28" s="69">
        <v>8</v>
      </c>
      <c r="I28" s="69">
        <v>8</v>
      </c>
      <c r="J28" s="69">
        <v>8</v>
      </c>
      <c r="K28" s="69">
        <v>6</v>
      </c>
      <c r="L28" s="69">
        <v>9</v>
      </c>
    </row>
    <row r="29" spans="2:12" x14ac:dyDescent="0.2">
      <c r="B29" s="68">
        <v>340</v>
      </c>
      <c r="C29" s="68">
        <v>6</v>
      </c>
      <c r="D29" s="68">
        <v>9</v>
      </c>
      <c r="E29" s="68">
        <v>4</v>
      </c>
      <c r="F29" s="68">
        <v>4</v>
      </c>
      <c r="G29" s="68">
        <v>7</v>
      </c>
      <c r="H29" s="68">
        <v>7</v>
      </c>
      <c r="I29" s="68">
        <v>5</v>
      </c>
      <c r="J29" s="68">
        <v>6</v>
      </c>
      <c r="K29" s="68">
        <v>1</v>
      </c>
      <c r="L29" s="68">
        <v>5</v>
      </c>
    </row>
    <row r="30" spans="2:12" x14ac:dyDescent="0.2">
      <c r="B30" s="69">
        <v>340</v>
      </c>
      <c r="C30" s="69">
        <v>9</v>
      </c>
      <c r="D30" s="69">
        <v>9</v>
      </c>
      <c r="E30" s="69">
        <v>6</v>
      </c>
      <c r="F30" s="69">
        <v>6</v>
      </c>
      <c r="G30" s="69">
        <v>7</v>
      </c>
      <c r="H30" s="69">
        <v>9</v>
      </c>
      <c r="I30" s="69">
        <v>8</v>
      </c>
      <c r="J30" s="69">
        <v>9</v>
      </c>
      <c r="K30" s="69">
        <v>1</v>
      </c>
      <c r="L30" s="69">
        <v>7</v>
      </c>
    </row>
    <row r="31" spans="2:12" x14ac:dyDescent="0.2">
      <c r="B31" s="68">
        <v>183</v>
      </c>
      <c r="C31" s="68">
        <v>8</v>
      </c>
      <c r="D31" s="68">
        <v>8</v>
      </c>
      <c r="E31" s="68">
        <v>5</v>
      </c>
      <c r="F31" s="68">
        <v>5</v>
      </c>
      <c r="G31" s="68">
        <v>7</v>
      </c>
      <c r="H31" s="68">
        <v>8</v>
      </c>
      <c r="I31" s="68">
        <v>8</v>
      </c>
      <c r="J31" s="68">
        <v>8</v>
      </c>
      <c r="K31" s="68">
        <v>4</v>
      </c>
      <c r="L31" s="68">
        <v>7</v>
      </c>
    </row>
    <row r="32" spans="2:12" x14ac:dyDescent="0.2">
      <c r="B32" s="69">
        <v>183</v>
      </c>
      <c r="C32" s="69">
        <v>7</v>
      </c>
      <c r="D32" s="69">
        <v>8</v>
      </c>
      <c r="E32" s="69">
        <v>7</v>
      </c>
      <c r="F32" s="69">
        <v>8</v>
      </c>
      <c r="G32" s="69">
        <v>8</v>
      </c>
      <c r="H32" s="69">
        <v>8</v>
      </c>
      <c r="I32" s="69">
        <v>8</v>
      </c>
      <c r="J32" s="69">
        <v>7</v>
      </c>
      <c r="K32" s="69">
        <v>1</v>
      </c>
      <c r="L32" s="69">
        <v>8</v>
      </c>
    </row>
    <row r="33" spans="2:12" x14ac:dyDescent="0.2">
      <c r="B33" s="68">
        <v>340</v>
      </c>
      <c r="C33" s="68">
        <v>7</v>
      </c>
      <c r="D33" s="68">
        <v>8</v>
      </c>
      <c r="E33" s="68">
        <v>7</v>
      </c>
      <c r="F33" s="68">
        <v>6</v>
      </c>
      <c r="G33" s="68">
        <v>4</v>
      </c>
      <c r="H33" s="68">
        <v>7</v>
      </c>
      <c r="I33" s="68">
        <v>5</v>
      </c>
      <c r="J33" s="68">
        <v>5</v>
      </c>
      <c r="K33" s="68">
        <v>1</v>
      </c>
      <c r="L33" s="68">
        <v>8</v>
      </c>
    </row>
    <row r="34" spans="2:12" x14ac:dyDescent="0.2">
      <c r="B34" s="69">
        <v>520</v>
      </c>
      <c r="C34" s="69">
        <v>9</v>
      </c>
      <c r="D34" s="69">
        <v>9</v>
      </c>
      <c r="E34" s="69">
        <v>9</v>
      </c>
      <c r="F34" s="69">
        <v>9</v>
      </c>
      <c r="G34" s="69">
        <v>9</v>
      </c>
      <c r="H34" s="69">
        <v>9</v>
      </c>
      <c r="I34" s="69">
        <v>9</v>
      </c>
      <c r="J34" s="69">
        <v>9</v>
      </c>
      <c r="K34" s="69">
        <v>6</v>
      </c>
      <c r="L34" s="69">
        <v>9</v>
      </c>
    </row>
    <row r="35" spans="2:12" x14ac:dyDescent="0.2">
      <c r="B35" s="68">
        <v>183</v>
      </c>
      <c r="C35" s="68">
        <v>7</v>
      </c>
      <c r="D35" s="68">
        <v>8</v>
      </c>
      <c r="E35" s="68">
        <v>8</v>
      </c>
      <c r="F35" s="68">
        <v>7</v>
      </c>
      <c r="G35" s="68">
        <v>8</v>
      </c>
      <c r="H35" s="68">
        <v>8</v>
      </c>
      <c r="I35" s="68">
        <v>7</v>
      </c>
      <c r="J35" s="68">
        <v>7</v>
      </c>
      <c r="K35" s="68">
        <v>1</v>
      </c>
      <c r="L35" s="68">
        <v>7</v>
      </c>
    </row>
    <row r="36" spans="2:12" x14ac:dyDescent="0.2">
      <c r="B36" s="69">
        <v>340</v>
      </c>
      <c r="C36" s="69">
        <v>9</v>
      </c>
      <c r="D36" s="69">
        <v>9</v>
      </c>
      <c r="E36" s="69">
        <v>9</v>
      </c>
      <c r="F36" s="69">
        <v>9</v>
      </c>
      <c r="G36" s="69">
        <v>9</v>
      </c>
      <c r="H36" s="69">
        <v>9</v>
      </c>
      <c r="I36" s="69">
        <v>9</v>
      </c>
      <c r="J36" s="69">
        <v>9</v>
      </c>
      <c r="K36" s="69">
        <v>9</v>
      </c>
      <c r="L36" s="69">
        <v>9</v>
      </c>
    </row>
    <row r="37" spans="2:12" x14ac:dyDescent="0.2">
      <c r="B37" s="68">
        <v>183</v>
      </c>
      <c r="C37" s="68">
        <v>5</v>
      </c>
      <c r="D37" s="68">
        <v>9</v>
      </c>
      <c r="E37" s="68">
        <v>9</v>
      </c>
      <c r="F37" s="68">
        <v>9</v>
      </c>
      <c r="G37" s="68">
        <v>2</v>
      </c>
      <c r="H37" s="68">
        <v>8</v>
      </c>
      <c r="I37" s="68">
        <v>9</v>
      </c>
      <c r="J37" s="68">
        <v>7</v>
      </c>
      <c r="K37" s="68">
        <v>6</v>
      </c>
      <c r="L37" s="68">
        <v>9</v>
      </c>
    </row>
    <row r="38" spans="2:12" x14ac:dyDescent="0.2">
      <c r="B38" s="69">
        <v>520</v>
      </c>
      <c r="C38" s="69">
        <v>8</v>
      </c>
      <c r="D38" s="69">
        <v>9</v>
      </c>
      <c r="E38" s="69">
        <v>8</v>
      </c>
      <c r="F38" s="69">
        <v>8</v>
      </c>
      <c r="G38" s="69">
        <v>8</v>
      </c>
      <c r="H38" s="69">
        <v>8</v>
      </c>
      <c r="I38" s="69">
        <v>8</v>
      </c>
      <c r="J38" s="69">
        <v>9</v>
      </c>
      <c r="K38" s="69">
        <v>1</v>
      </c>
      <c r="L38" s="69">
        <v>8</v>
      </c>
    </row>
    <row r="39" spans="2:12" x14ac:dyDescent="0.2">
      <c r="B39" s="68">
        <v>183</v>
      </c>
      <c r="C39" s="68">
        <v>7</v>
      </c>
      <c r="D39" s="68">
        <v>9</v>
      </c>
      <c r="E39" s="68">
        <v>8</v>
      </c>
      <c r="F39" s="68">
        <v>8</v>
      </c>
      <c r="G39" s="68">
        <v>8</v>
      </c>
      <c r="H39" s="68">
        <v>8</v>
      </c>
      <c r="I39" s="68">
        <v>8</v>
      </c>
      <c r="J39" s="68">
        <v>8</v>
      </c>
      <c r="K39" s="68">
        <v>1</v>
      </c>
      <c r="L39" s="68">
        <v>8</v>
      </c>
    </row>
    <row r="40" spans="2:12" x14ac:dyDescent="0.2">
      <c r="B40" s="69">
        <v>183</v>
      </c>
      <c r="C40" s="69">
        <v>4</v>
      </c>
      <c r="D40" s="69">
        <v>6</v>
      </c>
      <c r="E40" s="69">
        <v>3</v>
      </c>
      <c r="F40" s="69">
        <v>3</v>
      </c>
      <c r="G40" s="69">
        <v>2</v>
      </c>
      <c r="H40" s="69">
        <v>2</v>
      </c>
      <c r="I40" s="69">
        <v>3</v>
      </c>
      <c r="J40" s="69">
        <v>2</v>
      </c>
      <c r="K40" s="69">
        <v>2</v>
      </c>
      <c r="L40" s="69">
        <v>2</v>
      </c>
    </row>
    <row r="41" spans="2:12" x14ac:dyDescent="0.2">
      <c r="B41" s="68">
        <v>520</v>
      </c>
      <c r="C41" s="68">
        <v>9</v>
      </c>
      <c r="D41" s="68">
        <v>9</v>
      </c>
      <c r="E41" s="68">
        <v>9</v>
      </c>
      <c r="F41" s="68">
        <v>9</v>
      </c>
      <c r="G41" s="68">
        <v>9</v>
      </c>
      <c r="H41" s="68">
        <v>9</v>
      </c>
      <c r="I41" s="68">
        <v>9</v>
      </c>
      <c r="J41" s="68">
        <v>9</v>
      </c>
      <c r="K41" s="68">
        <v>5</v>
      </c>
      <c r="L41" s="68">
        <v>9</v>
      </c>
    </row>
    <row r="42" spans="2:12" x14ac:dyDescent="0.2">
      <c r="B42" s="69">
        <v>520</v>
      </c>
      <c r="C42" s="69">
        <v>5</v>
      </c>
      <c r="D42" s="69">
        <v>8</v>
      </c>
      <c r="E42" s="69">
        <v>6</v>
      </c>
      <c r="F42" s="69">
        <v>8</v>
      </c>
      <c r="G42" s="69">
        <v>7</v>
      </c>
      <c r="H42" s="69">
        <v>5</v>
      </c>
      <c r="I42" s="69">
        <v>8</v>
      </c>
      <c r="J42" s="69">
        <v>7</v>
      </c>
      <c r="K42" s="69">
        <v>1</v>
      </c>
      <c r="L42" s="69">
        <v>6</v>
      </c>
    </row>
    <row r="43" spans="2:12" x14ac:dyDescent="0.2">
      <c r="B43" s="68">
        <v>183</v>
      </c>
      <c r="C43" s="68">
        <v>9</v>
      </c>
      <c r="D43" s="68">
        <v>9</v>
      </c>
      <c r="E43" s="68">
        <v>7</v>
      </c>
      <c r="F43" s="68">
        <v>7</v>
      </c>
      <c r="G43" s="68">
        <v>7</v>
      </c>
      <c r="H43" s="68">
        <v>7</v>
      </c>
      <c r="I43" s="68">
        <v>7</v>
      </c>
      <c r="J43" s="68">
        <v>7</v>
      </c>
      <c r="K43" s="68">
        <v>5</v>
      </c>
      <c r="L43" s="68">
        <v>7</v>
      </c>
    </row>
    <row r="44" spans="2:12" x14ac:dyDescent="0.2">
      <c r="B44" s="69">
        <v>340</v>
      </c>
      <c r="C44" s="69">
        <v>9</v>
      </c>
      <c r="D44" s="69">
        <v>9</v>
      </c>
      <c r="E44" s="69">
        <v>9</v>
      </c>
      <c r="F44" s="69">
        <v>9</v>
      </c>
      <c r="G44" s="69">
        <v>9</v>
      </c>
      <c r="H44" s="69">
        <v>9</v>
      </c>
      <c r="I44" s="69">
        <v>9</v>
      </c>
      <c r="J44" s="69">
        <v>9</v>
      </c>
      <c r="K44" s="69">
        <v>5</v>
      </c>
      <c r="L44" s="69">
        <v>9</v>
      </c>
    </row>
    <row r="45" spans="2:12" x14ac:dyDescent="0.2">
      <c r="B45" s="68">
        <v>520</v>
      </c>
      <c r="C45" s="68">
        <v>9</v>
      </c>
      <c r="D45" s="68">
        <v>9</v>
      </c>
      <c r="E45" s="68">
        <v>9</v>
      </c>
      <c r="F45" s="68">
        <v>9</v>
      </c>
      <c r="G45" s="68">
        <v>9</v>
      </c>
      <c r="H45" s="68">
        <v>9</v>
      </c>
      <c r="I45" s="68">
        <v>9</v>
      </c>
      <c r="J45" s="68">
        <v>9</v>
      </c>
      <c r="K45" s="68">
        <v>5</v>
      </c>
      <c r="L45" s="68">
        <v>9</v>
      </c>
    </row>
    <row r="46" spans="2:12" x14ac:dyDescent="0.2">
      <c r="B46" s="69">
        <v>520</v>
      </c>
      <c r="C46" s="69">
        <v>9</v>
      </c>
      <c r="D46" s="69">
        <v>9</v>
      </c>
      <c r="E46" s="69">
        <v>9</v>
      </c>
      <c r="F46" s="69">
        <v>9</v>
      </c>
      <c r="G46" s="69">
        <v>9</v>
      </c>
      <c r="H46" s="69">
        <v>9</v>
      </c>
      <c r="I46" s="69">
        <v>9</v>
      </c>
      <c r="J46" s="69">
        <v>9</v>
      </c>
      <c r="K46" s="69">
        <v>5</v>
      </c>
      <c r="L46" s="69">
        <v>9</v>
      </c>
    </row>
    <row r="47" spans="2:12" x14ac:dyDescent="0.2">
      <c r="B47" s="68">
        <v>520</v>
      </c>
      <c r="C47" s="68">
        <v>9</v>
      </c>
      <c r="D47" s="68">
        <v>9</v>
      </c>
      <c r="E47" s="68">
        <v>8</v>
      </c>
      <c r="F47" s="68">
        <v>8</v>
      </c>
      <c r="G47" s="68">
        <v>8</v>
      </c>
      <c r="H47" s="68">
        <v>8</v>
      </c>
      <c r="I47" s="68">
        <v>8</v>
      </c>
      <c r="J47" s="68">
        <v>8</v>
      </c>
      <c r="K47" s="68">
        <v>5</v>
      </c>
      <c r="L47" s="68">
        <v>8</v>
      </c>
    </row>
    <row r="48" spans="2:12" x14ac:dyDescent="0.2">
      <c r="B48" s="69">
        <v>520</v>
      </c>
      <c r="C48" s="69">
        <v>9</v>
      </c>
      <c r="D48" s="69">
        <v>9</v>
      </c>
      <c r="E48" s="69">
        <v>9</v>
      </c>
      <c r="F48" s="69">
        <v>9</v>
      </c>
      <c r="G48" s="69">
        <v>9</v>
      </c>
      <c r="H48" s="69">
        <v>9</v>
      </c>
      <c r="I48" s="69">
        <v>9</v>
      </c>
      <c r="J48" s="69">
        <v>9</v>
      </c>
      <c r="K48" s="69">
        <v>5</v>
      </c>
      <c r="L48" s="69">
        <v>9</v>
      </c>
    </row>
    <row r="49" spans="2:12" x14ac:dyDescent="0.2">
      <c r="B49" s="68">
        <v>183</v>
      </c>
      <c r="C49" s="68">
        <v>9</v>
      </c>
      <c r="D49" s="68">
        <v>9</v>
      </c>
      <c r="E49" s="68">
        <v>8</v>
      </c>
      <c r="F49" s="68">
        <v>9</v>
      </c>
      <c r="G49" s="68">
        <v>9</v>
      </c>
      <c r="H49" s="68">
        <v>9</v>
      </c>
      <c r="I49" s="68">
        <v>9</v>
      </c>
      <c r="J49" s="68">
        <v>9</v>
      </c>
      <c r="K49" s="68">
        <v>1</v>
      </c>
      <c r="L49" s="68">
        <v>9</v>
      </c>
    </row>
    <row r="50" spans="2:12" x14ac:dyDescent="0.2">
      <c r="B50" s="67">
        <v>183</v>
      </c>
      <c r="C50" s="67">
        <v>9</v>
      </c>
      <c r="D50" s="67">
        <v>9</v>
      </c>
      <c r="E50" s="67">
        <v>7</v>
      </c>
      <c r="F50" s="67">
        <v>7</v>
      </c>
      <c r="G50" s="67">
        <v>7</v>
      </c>
      <c r="H50" s="67">
        <v>9</v>
      </c>
      <c r="I50" s="67">
        <v>8</v>
      </c>
      <c r="J50" s="67">
        <v>8</v>
      </c>
      <c r="K50" s="67">
        <v>3</v>
      </c>
      <c r="L50" s="67">
        <v>7</v>
      </c>
    </row>
    <row r="51" spans="2:12" x14ac:dyDescent="0.2">
      <c r="B51" s="69">
        <v>183</v>
      </c>
      <c r="C51" s="69">
        <v>9</v>
      </c>
      <c r="D51" s="69">
        <v>9</v>
      </c>
      <c r="E51" s="69">
        <v>6</v>
      </c>
      <c r="F51" s="69">
        <v>6</v>
      </c>
      <c r="G51" s="69">
        <v>8</v>
      </c>
      <c r="H51" s="69">
        <v>9</v>
      </c>
      <c r="I51" s="69">
        <v>9</v>
      </c>
      <c r="J51" s="69">
        <v>9</v>
      </c>
      <c r="K51" s="69">
        <v>5</v>
      </c>
      <c r="L51" s="69">
        <v>7</v>
      </c>
    </row>
    <row r="52" spans="2:12" x14ac:dyDescent="0.2">
      <c r="B52" s="68">
        <v>340</v>
      </c>
      <c r="C52" s="68">
        <v>8</v>
      </c>
      <c r="D52" s="68">
        <v>8</v>
      </c>
      <c r="E52" s="68">
        <v>7</v>
      </c>
      <c r="F52" s="68">
        <v>7</v>
      </c>
      <c r="G52" s="68">
        <v>7</v>
      </c>
      <c r="H52" s="68">
        <v>6</v>
      </c>
      <c r="I52" s="68">
        <v>7</v>
      </c>
      <c r="J52" s="68">
        <v>7</v>
      </c>
      <c r="K52" s="68">
        <v>1</v>
      </c>
      <c r="L52" s="68">
        <v>6</v>
      </c>
    </row>
    <row r="53" spans="2:12" x14ac:dyDescent="0.2">
      <c r="B53" s="69">
        <v>520</v>
      </c>
      <c r="C53" s="69">
        <v>3</v>
      </c>
      <c r="D53" s="69">
        <v>9</v>
      </c>
      <c r="E53" s="69">
        <v>1</v>
      </c>
      <c r="F53" s="69">
        <v>7</v>
      </c>
      <c r="G53" s="69">
        <v>1</v>
      </c>
      <c r="H53" s="69">
        <v>9</v>
      </c>
      <c r="I53" s="69">
        <v>8</v>
      </c>
      <c r="J53" s="69">
        <v>5</v>
      </c>
      <c r="K53" s="69">
        <v>1</v>
      </c>
      <c r="L53" s="69">
        <v>2</v>
      </c>
    </row>
    <row r="54" spans="2:12" x14ac:dyDescent="0.2">
      <c r="B54" s="68">
        <v>520</v>
      </c>
      <c r="C54" s="68">
        <v>8</v>
      </c>
      <c r="D54" s="68">
        <v>8</v>
      </c>
      <c r="E54" s="68">
        <v>9</v>
      </c>
      <c r="F54" s="68">
        <v>8</v>
      </c>
      <c r="G54" s="68">
        <v>8</v>
      </c>
      <c r="H54" s="68">
        <v>7</v>
      </c>
      <c r="I54" s="68">
        <v>7</v>
      </c>
      <c r="J54" s="68">
        <v>7</v>
      </c>
      <c r="K54" s="68">
        <v>1</v>
      </c>
      <c r="L54" s="68">
        <v>7</v>
      </c>
    </row>
    <row r="55" spans="2:12" x14ac:dyDescent="0.2">
      <c r="B55" s="69">
        <v>183</v>
      </c>
      <c r="C55" s="69">
        <v>8</v>
      </c>
      <c r="D55" s="69">
        <v>9</v>
      </c>
      <c r="E55" s="69">
        <v>8</v>
      </c>
      <c r="F55" s="69">
        <v>8</v>
      </c>
      <c r="G55" s="69">
        <v>9</v>
      </c>
      <c r="H55" s="69">
        <v>8</v>
      </c>
      <c r="I55" s="69">
        <v>8</v>
      </c>
      <c r="J55" s="69">
        <v>7</v>
      </c>
      <c r="K55" s="69">
        <v>1</v>
      </c>
      <c r="L55" s="69">
        <v>8</v>
      </c>
    </row>
    <row r="56" spans="2:12" x14ac:dyDescent="0.2">
      <c r="B56" s="68">
        <v>340</v>
      </c>
      <c r="C56" s="68">
        <v>9</v>
      </c>
      <c r="D56" s="68">
        <v>9</v>
      </c>
      <c r="E56" s="68">
        <v>9</v>
      </c>
      <c r="F56" s="68">
        <v>9</v>
      </c>
      <c r="G56" s="68">
        <v>9</v>
      </c>
      <c r="H56" s="68">
        <v>9</v>
      </c>
      <c r="I56" s="68">
        <v>9</v>
      </c>
      <c r="J56" s="68">
        <v>9</v>
      </c>
      <c r="K56" s="68">
        <v>1</v>
      </c>
      <c r="L56" s="68">
        <v>9</v>
      </c>
    </row>
    <row r="57" spans="2:12" x14ac:dyDescent="0.2">
      <c r="B57" s="69">
        <v>520</v>
      </c>
      <c r="C57" s="69">
        <v>9</v>
      </c>
      <c r="D57" s="69">
        <v>9</v>
      </c>
      <c r="E57" s="69">
        <v>7</v>
      </c>
      <c r="F57" s="69">
        <v>7</v>
      </c>
      <c r="G57" s="69">
        <v>8</v>
      </c>
      <c r="H57" s="69">
        <v>8</v>
      </c>
      <c r="I57" s="69">
        <v>9</v>
      </c>
      <c r="J57" s="69">
        <v>9</v>
      </c>
      <c r="K57" s="69">
        <v>5</v>
      </c>
      <c r="L57" s="69">
        <v>9</v>
      </c>
    </row>
    <row r="58" spans="2:12" x14ac:dyDescent="0.2">
      <c r="B58" s="68">
        <v>183</v>
      </c>
      <c r="C58" s="68">
        <v>7</v>
      </c>
      <c r="D58" s="68">
        <v>8</v>
      </c>
      <c r="E58" s="68">
        <v>7</v>
      </c>
      <c r="F58" s="68">
        <v>7</v>
      </c>
      <c r="G58" s="68">
        <v>7</v>
      </c>
      <c r="H58" s="68">
        <v>9</v>
      </c>
      <c r="I58" s="68">
        <v>8</v>
      </c>
      <c r="J58" s="68">
        <v>8</v>
      </c>
      <c r="K58" s="68">
        <v>1</v>
      </c>
      <c r="L58" s="68">
        <v>6</v>
      </c>
    </row>
    <row r="59" spans="2:12" x14ac:dyDescent="0.2">
      <c r="B59" s="69">
        <v>340</v>
      </c>
      <c r="C59" s="69">
        <v>6</v>
      </c>
      <c r="D59" s="69">
        <v>8</v>
      </c>
      <c r="E59" s="69">
        <v>5</v>
      </c>
      <c r="F59" s="69">
        <v>5</v>
      </c>
      <c r="G59" s="69">
        <v>7</v>
      </c>
      <c r="H59" s="69">
        <v>7</v>
      </c>
      <c r="I59" s="69">
        <v>7</v>
      </c>
      <c r="J59" s="69">
        <v>7</v>
      </c>
      <c r="K59" s="69">
        <v>1</v>
      </c>
      <c r="L59" s="69">
        <v>6</v>
      </c>
    </row>
    <row r="60" spans="2:12" x14ac:dyDescent="0.2">
      <c r="B60" s="68">
        <v>340</v>
      </c>
      <c r="C60" s="68">
        <v>7</v>
      </c>
      <c r="D60" s="68">
        <v>8</v>
      </c>
      <c r="E60" s="68">
        <v>8</v>
      </c>
      <c r="F60" s="68">
        <v>6</v>
      </c>
      <c r="G60" s="68">
        <v>5</v>
      </c>
      <c r="H60" s="68">
        <v>7</v>
      </c>
      <c r="I60" s="68">
        <v>5</v>
      </c>
      <c r="J60" s="68">
        <v>6</v>
      </c>
      <c r="K60" s="68">
        <v>1</v>
      </c>
      <c r="L60" s="68">
        <v>7</v>
      </c>
    </row>
    <row r="61" spans="2:12" x14ac:dyDescent="0.2">
      <c r="B61" s="69">
        <v>183</v>
      </c>
      <c r="C61" s="69">
        <v>9</v>
      </c>
      <c r="D61" s="69">
        <v>9</v>
      </c>
      <c r="E61" s="69">
        <v>7</v>
      </c>
      <c r="F61" s="69">
        <v>7</v>
      </c>
      <c r="G61" s="69">
        <v>7</v>
      </c>
      <c r="H61" s="69">
        <v>7</v>
      </c>
      <c r="I61" s="69">
        <v>7</v>
      </c>
      <c r="J61" s="69">
        <v>8</v>
      </c>
      <c r="K61" s="69">
        <v>5</v>
      </c>
      <c r="L61" s="69">
        <v>7</v>
      </c>
    </row>
    <row r="62" spans="2:12" x14ac:dyDescent="0.2">
      <c r="B62" s="68">
        <v>183</v>
      </c>
      <c r="C62" s="68">
        <v>7</v>
      </c>
      <c r="D62" s="68">
        <v>7</v>
      </c>
      <c r="E62" s="68">
        <v>7</v>
      </c>
      <c r="F62" s="68">
        <v>5</v>
      </c>
      <c r="G62" s="68">
        <v>5</v>
      </c>
      <c r="H62" s="68">
        <v>6</v>
      </c>
      <c r="I62" s="68">
        <v>6</v>
      </c>
      <c r="J62" s="68">
        <v>5</v>
      </c>
      <c r="K62" s="68">
        <v>3</v>
      </c>
      <c r="L62" s="68">
        <v>7</v>
      </c>
    </row>
    <row r="63" spans="2:12" x14ac:dyDescent="0.2">
      <c r="B63" s="69">
        <v>520</v>
      </c>
      <c r="C63" s="69">
        <v>7</v>
      </c>
      <c r="D63" s="69">
        <v>8</v>
      </c>
      <c r="E63" s="69">
        <v>6</v>
      </c>
      <c r="F63" s="69">
        <v>5</v>
      </c>
      <c r="G63" s="69">
        <v>6</v>
      </c>
      <c r="H63" s="69">
        <v>7</v>
      </c>
      <c r="I63" s="69">
        <v>7</v>
      </c>
      <c r="J63" s="69">
        <v>6</v>
      </c>
      <c r="K63" s="69">
        <v>5</v>
      </c>
      <c r="L63" s="69">
        <v>7</v>
      </c>
    </row>
    <row r="64" spans="2:12" x14ac:dyDescent="0.2">
      <c r="B64" s="68">
        <v>348</v>
      </c>
      <c r="C64" s="68">
        <v>4</v>
      </c>
      <c r="D64" s="68">
        <v>8</v>
      </c>
      <c r="E64" s="68">
        <v>7</v>
      </c>
      <c r="F64" s="68">
        <v>7</v>
      </c>
      <c r="G64" s="68">
        <v>7</v>
      </c>
      <c r="H64" s="68">
        <v>8</v>
      </c>
      <c r="I64" s="68">
        <v>8</v>
      </c>
      <c r="J64" s="68">
        <v>8</v>
      </c>
      <c r="K64" s="68">
        <v>2</v>
      </c>
      <c r="L64" s="68">
        <v>7</v>
      </c>
    </row>
    <row r="65" spans="2:12" x14ac:dyDescent="0.2">
      <c r="B65" s="69">
        <v>520</v>
      </c>
      <c r="C65" s="69">
        <v>6</v>
      </c>
      <c r="D65" s="69">
        <v>6</v>
      </c>
      <c r="E65" s="69">
        <v>6</v>
      </c>
      <c r="F65" s="69">
        <v>6</v>
      </c>
      <c r="G65" s="69">
        <v>6</v>
      </c>
      <c r="H65" s="69">
        <v>6</v>
      </c>
      <c r="I65" s="69">
        <v>6</v>
      </c>
      <c r="J65" s="69">
        <v>6</v>
      </c>
      <c r="K65" s="69">
        <v>7</v>
      </c>
      <c r="L65" s="69">
        <v>7</v>
      </c>
    </row>
    <row r="66" spans="2:12" x14ac:dyDescent="0.2">
      <c r="B66" s="68">
        <v>340</v>
      </c>
      <c r="C66" s="68">
        <v>8</v>
      </c>
      <c r="D66" s="68">
        <v>9</v>
      </c>
      <c r="E66" s="68">
        <v>9</v>
      </c>
      <c r="F66" s="68">
        <v>9</v>
      </c>
      <c r="G66" s="68">
        <v>7</v>
      </c>
      <c r="H66" s="68">
        <v>9</v>
      </c>
      <c r="I66" s="68">
        <v>9</v>
      </c>
      <c r="J66" s="68">
        <v>9</v>
      </c>
      <c r="K66" s="68">
        <v>1</v>
      </c>
      <c r="L66" s="68">
        <v>9</v>
      </c>
    </row>
    <row r="67" spans="2:12" x14ac:dyDescent="0.2">
      <c r="B67" s="69">
        <v>340</v>
      </c>
      <c r="C67" s="69">
        <v>8</v>
      </c>
      <c r="D67" s="69">
        <v>9</v>
      </c>
      <c r="E67" s="69">
        <v>8</v>
      </c>
      <c r="F67" s="69">
        <v>9</v>
      </c>
      <c r="G67" s="69">
        <v>8</v>
      </c>
      <c r="H67" s="69">
        <v>9</v>
      </c>
      <c r="I67" s="69">
        <v>9</v>
      </c>
      <c r="J67" s="69">
        <v>9</v>
      </c>
      <c r="K67" s="69">
        <v>1</v>
      </c>
      <c r="L67" s="69">
        <v>8</v>
      </c>
    </row>
    <row r="68" spans="2:12" x14ac:dyDescent="0.2">
      <c r="B68" s="68">
        <v>340</v>
      </c>
      <c r="C68" s="68">
        <v>9</v>
      </c>
      <c r="D68" s="68">
        <v>9</v>
      </c>
      <c r="E68" s="68">
        <v>8</v>
      </c>
      <c r="F68" s="68">
        <v>7</v>
      </c>
      <c r="G68" s="68">
        <v>8</v>
      </c>
      <c r="H68" s="68">
        <v>8</v>
      </c>
      <c r="I68" s="68">
        <v>8</v>
      </c>
      <c r="J68" s="68">
        <v>8</v>
      </c>
      <c r="K68" s="68">
        <v>1</v>
      </c>
      <c r="L68" s="68">
        <v>8</v>
      </c>
    </row>
    <row r="69" spans="2:12" x14ac:dyDescent="0.2">
      <c r="B69" s="69">
        <v>183</v>
      </c>
      <c r="C69" s="69">
        <v>6</v>
      </c>
      <c r="D69" s="69">
        <v>6</v>
      </c>
      <c r="E69" s="69">
        <v>5</v>
      </c>
      <c r="F69" s="69">
        <v>5</v>
      </c>
      <c r="G69" s="69">
        <v>5</v>
      </c>
      <c r="H69" s="69">
        <v>5</v>
      </c>
      <c r="I69" s="69">
        <v>5</v>
      </c>
      <c r="J69" s="69">
        <v>5</v>
      </c>
      <c r="K69" s="69">
        <v>1</v>
      </c>
      <c r="L69" s="69">
        <v>5</v>
      </c>
    </row>
    <row r="70" spans="2:12" x14ac:dyDescent="0.2">
      <c r="B70" s="68">
        <v>340</v>
      </c>
      <c r="C70" s="68">
        <v>5</v>
      </c>
      <c r="D70" s="68">
        <v>6</v>
      </c>
      <c r="E70" s="68">
        <v>6</v>
      </c>
      <c r="F70" s="68">
        <v>7</v>
      </c>
      <c r="G70" s="68">
        <v>7</v>
      </c>
      <c r="H70" s="68">
        <v>8</v>
      </c>
      <c r="I70" s="68">
        <v>7</v>
      </c>
      <c r="J70" s="68">
        <v>5</v>
      </c>
      <c r="K70" s="68">
        <v>1</v>
      </c>
      <c r="L70" s="68">
        <v>7</v>
      </c>
    </row>
    <row r="71" spans="2:12" x14ac:dyDescent="0.2">
      <c r="B71" s="69">
        <v>340</v>
      </c>
      <c r="C71" s="69">
        <v>8</v>
      </c>
      <c r="D71" s="69">
        <v>9</v>
      </c>
      <c r="E71" s="69">
        <v>6</v>
      </c>
      <c r="F71" s="69">
        <v>4</v>
      </c>
      <c r="G71" s="69">
        <v>5</v>
      </c>
      <c r="H71" s="69">
        <v>7</v>
      </c>
      <c r="I71" s="69">
        <v>7</v>
      </c>
      <c r="J71" s="69">
        <v>7</v>
      </c>
      <c r="K71" s="69">
        <v>1</v>
      </c>
      <c r="L71" s="69">
        <v>5</v>
      </c>
    </row>
    <row r="72" spans="2:12" x14ac:dyDescent="0.2">
      <c r="B72" s="68">
        <v>183</v>
      </c>
      <c r="C72" s="68">
        <v>8</v>
      </c>
      <c r="D72" s="68">
        <v>8</v>
      </c>
      <c r="E72" s="68">
        <v>7</v>
      </c>
      <c r="F72" s="68">
        <v>8</v>
      </c>
      <c r="G72" s="68">
        <v>8</v>
      </c>
      <c r="H72" s="68">
        <v>8</v>
      </c>
      <c r="I72" s="68">
        <v>8</v>
      </c>
      <c r="J72" s="68">
        <v>8</v>
      </c>
      <c r="K72" s="68">
        <v>5</v>
      </c>
      <c r="L72" s="68">
        <v>8</v>
      </c>
    </row>
    <row r="73" spans="2:12" x14ac:dyDescent="0.2">
      <c r="B73" s="69">
        <v>183</v>
      </c>
      <c r="C73" s="69">
        <v>4</v>
      </c>
      <c r="D73" s="69">
        <v>7</v>
      </c>
      <c r="E73" s="69">
        <v>5</v>
      </c>
      <c r="F73" s="69">
        <v>4</v>
      </c>
      <c r="G73" s="69">
        <v>4</v>
      </c>
      <c r="H73" s="69">
        <v>8</v>
      </c>
      <c r="I73" s="69">
        <v>6</v>
      </c>
      <c r="J73" s="69">
        <v>6</v>
      </c>
      <c r="K73" s="69">
        <v>5</v>
      </c>
      <c r="L73" s="69">
        <v>4</v>
      </c>
    </row>
    <row r="74" spans="2:12" x14ac:dyDescent="0.2">
      <c r="B74" s="68">
        <v>183</v>
      </c>
      <c r="C74" s="68">
        <v>9</v>
      </c>
      <c r="D74" s="68">
        <v>9</v>
      </c>
      <c r="E74" s="68">
        <v>7</v>
      </c>
      <c r="F74" s="68">
        <v>7</v>
      </c>
      <c r="G74" s="68">
        <v>7</v>
      </c>
      <c r="H74" s="68">
        <v>7</v>
      </c>
      <c r="I74" s="68">
        <v>8</v>
      </c>
      <c r="J74" s="68">
        <v>8</v>
      </c>
      <c r="K74" s="68">
        <v>6</v>
      </c>
      <c r="L74" s="68">
        <v>7</v>
      </c>
    </row>
    <row r="75" spans="2:12" x14ac:dyDescent="0.2">
      <c r="B75" s="69">
        <v>340</v>
      </c>
      <c r="C75" s="69">
        <v>9</v>
      </c>
      <c r="D75" s="69">
        <v>9</v>
      </c>
      <c r="E75" s="69">
        <v>9</v>
      </c>
      <c r="F75" s="69">
        <v>9</v>
      </c>
      <c r="G75" s="69">
        <v>9</v>
      </c>
      <c r="H75" s="69">
        <v>9</v>
      </c>
      <c r="I75" s="69">
        <v>9</v>
      </c>
      <c r="J75" s="69">
        <v>9</v>
      </c>
      <c r="K75" s="69">
        <v>5</v>
      </c>
      <c r="L75" s="69">
        <v>9</v>
      </c>
    </row>
    <row r="76" spans="2:12" x14ac:dyDescent="0.2">
      <c r="B76" s="68">
        <v>183</v>
      </c>
      <c r="C76" s="68">
        <v>5</v>
      </c>
      <c r="D76" s="68">
        <v>9</v>
      </c>
      <c r="E76" s="68">
        <v>6</v>
      </c>
      <c r="F76" s="68">
        <v>5</v>
      </c>
      <c r="G76" s="68">
        <v>7</v>
      </c>
      <c r="H76" s="68">
        <v>4</v>
      </c>
      <c r="I76" s="68">
        <v>6</v>
      </c>
      <c r="J76" s="68">
        <v>4</v>
      </c>
      <c r="K76" s="68">
        <v>1</v>
      </c>
      <c r="L76" s="68">
        <v>6</v>
      </c>
    </row>
    <row r="77" spans="2:12" x14ac:dyDescent="0.2">
      <c r="B77" s="69">
        <v>520</v>
      </c>
      <c r="C77" s="69">
        <v>9</v>
      </c>
      <c r="D77" s="69">
        <v>9</v>
      </c>
      <c r="E77" s="69">
        <v>9</v>
      </c>
      <c r="F77" s="69">
        <v>8</v>
      </c>
      <c r="G77" s="69">
        <v>8</v>
      </c>
      <c r="H77" s="69">
        <v>9</v>
      </c>
      <c r="I77" s="69">
        <v>9</v>
      </c>
      <c r="J77" s="69">
        <v>9</v>
      </c>
      <c r="K77" s="69">
        <v>2</v>
      </c>
      <c r="L77" s="69">
        <v>8</v>
      </c>
    </row>
    <row r="78" spans="2:12" x14ac:dyDescent="0.2">
      <c r="B78" s="68">
        <v>340</v>
      </c>
      <c r="C78" s="68">
        <v>4</v>
      </c>
      <c r="D78" s="68">
        <v>8</v>
      </c>
      <c r="E78" s="68">
        <v>4</v>
      </c>
      <c r="F78" s="68">
        <v>5</v>
      </c>
      <c r="G78" s="68">
        <v>4</v>
      </c>
      <c r="H78" s="68">
        <v>4</v>
      </c>
      <c r="I78" s="68">
        <v>5</v>
      </c>
      <c r="J78" s="68">
        <v>6</v>
      </c>
      <c r="K78" s="68">
        <v>1</v>
      </c>
      <c r="L78" s="68">
        <v>5</v>
      </c>
    </row>
    <row r="79" spans="2:12" x14ac:dyDescent="0.2">
      <c r="B79" s="69">
        <v>340</v>
      </c>
      <c r="C79" s="69">
        <v>6</v>
      </c>
      <c r="D79" s="69">
        <v>8</v>
      </c>
      <c r="E79" s="69">
        <v>8</v>
      </c>
      <c r="F79" s="69">
        <v>8</v>
      </c>
      <c r="G79" s="69">
        <v>8</v>
      </c>
      <c r="H79" s="69">
        <v>8</v>
      </c>
      <c r="I79" s="69">
        <v>8</v>
      </c>
      <c r="J79" s="69">
        <v>8</v>
      </c>
      <c r="K79" s="69">
        <v>2</v>
      </c>
      <c r="L79" s="69">
        <v>7</v>
      </c>
    </row>
    <row r="80" spans="2:12" x14ac:dyDescent="0.2">
      <c r="B80" s="68">
        <v>183</v>
      </c>
      <c r="C80" s="68">
        <v>8</v>
      </c>
      <c r="D80" s="68">
        <v>8</v>
      </c>
      <c r="E80" s="68">
        <v>8</v>
      </c>
      <c r="F80" s="68">
        <v>6</v>
      </c>
      <c r="G80" s="68">
        <v>6</v>
      </c>
      <c r="H80" s="68">
        <v>7</v>
      </c>
      <c r="I80" s="68">
        <v>7</v>
      </c>
      <c r="J80" s="68">
        <v>5</v>
      </c>
      <c r="K80" s="68">
        <v>2</v>
      </c>
      <c r="L80" s="68">
        <v>6</v>
      </c>
    </row>
    <row r="81" spans="2:12" x14ac:dyDescent="0.2">
      <c r="B81" s="69">
        <v>183</v>
      </c>
      <c r="C81" s="69">
        <v>9</v>
      </c>
      <c r="D81" s="69">
        <v>9</v>
      </c>
      <c r="E81" s="69">
        <v>7</v>
      </c>
      <c r="F81" s="69">
        <v>7</v>
      </c>
      <c r="G81" s="69">
        <v>7</v>
      </c>
      <c r="H81" s="69">
        <v>8</v>
      </c>
      <c r="I81" s="69">
        <v>8</v>
      </c>
      <c r="J81" s="69">
        <v>8</v>
      </c>
      <c r="K81" s="69">
        <v>5</v>
      </c>
      <c r="L81" s="69">
        <v>7</v>
      </c>
    </row>
    <row r="82" spans="2:12" x14ac:dyDescent="0.2">
      <c r="B82" s="68">
        <v>520</v>
      </c>
      <c r="C82" s="68">
        <v>7</v>
      </c>
      <c r="D82" s="68">
        <v>7</v>
      </c>
      <c r="E82" s="68">
        <v>6</v>
      </c>
      <c r="F82" s="68">
        <v>3</v>
      </c>
      <c r="G82" s="68">
        <v>3</v>
      </c>
      <c r="H82" s="68">
        <v>7</v>
      </c>
      <c r="I82" s="68">
        <v>7</v>
      </c>
      <c r="J82" s="68">
        <v>7</v>
      </c>
      <c r="K82" s="68">
        <v>1</v>
      </c>
      <c r="L82" s="68">
        <v>5</v>
      </c>
    </row>
    <row r="83" spans="2:12" x14ac:dyDescent="0.2">
      <c r="B83" s="69">
        <v>520</v>
      </c>
      <c r="C83" s="69">
        <v>7</v>
      </c>
      <c r="D83" s="69">
        <v>8</v>
      </c>
      <c r="E83" s="69">
        <v>8</v>
      </c>
      <c r="F83" s="69">
        <v>7</v>
      </c>
      <c r="G83" s="69">
        <v>8</v>
      </c>
      <c r="H83" s="69">
        <v>8</v>
      </c>
      <c r="I83" s="69">
        <v>7</v>
      </c>
      <c r="J83" s="69">
        <v>8</v>
      </c>
      <c r="K83" s="69">
        <v>7</v>
      </c>
      <c r="L83" s="69">
        <v>8</v>
      </c>
    </row>
    <row r="84" spans="2:12" x14ac:dyDescent="0.2">
      <c r="B84" s="68">
        <v>250</v>
      </c>
      <c r="C84" s="68">
        <v>7</v>
      </c>
      <c r="D84" s="68">
        <v>9</v>
      </c>
      <c r="E84" s="68">
        <v>8</v>
      </c>
      <c r="F84" s="68">
        <v>7</v>
      </c>
      <c r="G84" s="68">
        <v>7</v>
      </c>
      <c r="H84" s="68">
        <v>7</v>
      </c>
      <c r="I84" s="68">
        <v>8</v>
      </c>
      <c r="J84" s="68">
        <v>6</v>
      </c>
      <c r="K84" s="68">
        <v>3</v>
      </c>
      <c r="L84" s="68">
        <v>9</v>
      </c>
    </row>
    <row r="85" spans="2:12" x14ac:dyDescent="0.2">
      <c r="B85" s="69">
        <v>340</v>
      </c>
      <c r="C85" s="69">
        <v>8</v>
      </c>
      <c r="D85" s="69">
        <v>9</v>
      </c>
      <c r="E85" s="69">
        <v>8</v>
      </c>
      <c r="F85" s="69">
        <v>6</v>
      </c>
      <c r="G85" s="69">
        <v>8</v>
      </c>
      <c r="H85" s="69">
        <v>8</v>
      </c>
      <c r="I85" s="69">
        <v>8</v>
      </c>
      <c r="J85" s="69">
        <v>8</v>
      </c>
      <c r="K85" s="69">
        <v>1</v>
      </c>
      <c r="L85" s="69">
        <v>8</v>
      </c>
    </row>
    <row r="86" spans="2:12" x14ac:dyDescent="0.2">
      <c r="B86" s="68">
        <v>520</v>
      </c>
      <c r="C86" s="68">
        <v>8</v>
      </c>
      <c r="D86" s="68">
        <v>9</v>
      </c>
      <c r="E86" s="68">
        <v>9</v>
      </c>
      <c r="F86" s="68">
        <v>9</v>
      </c>
      <c r="G86" s="68">
        <v>9</v>
      </c>
      <c r="H86" s="68">
        <v>9</v>
      </c>
      <c r="I86" s="68">
        <v>9</v>
      </c>
      <c r="J86" s="68">
        <v>9</v>
      </c>
      <c r="K86" s="68">
        <v>1</v>
      </c>
      <c r="L86" s="68">
        <v>9</v>
      </c>
    </row>
    <row r="87" spans="2:12" x14ac:dyDescent="0.2">
      <c r="B87" s="69">
        <v>340</v>
      </c>
      <c r="C87" s="69">
        <v>4</v>
      </c>
      <c r="D87" s="69">
        <v>5</v>
      </c>
      <c r="E87" s="69">
        <v>4</v>
      </c>
      <c r="F87" s="69">
        <v>3</v>
      </c>
      <c r="G87" s="69">
        <v>4</v>
      </c>
      <c r="H87" s="69">
        <v>4</v>
      </c>
      <c r="I87" s="69">
        <v>3</v>
      </c>
      <c r="J87" s="69">
        <v>4</v>
      </c>
      <c r="K87" s="69">
        <v>3</v>
      </c>
      <c r="L87" s="69">
        <v>5</v>
      </c>
    </row>
    <row r="88" spans="2:12" x14ac:dyDescent="0.2">
      <c r="B88" s="68">
        <v>183</v>
      </c>
      <c r="C88" s="68">
        <v>9</v>
      </c>
      <c r="D88" s="68">
        <v>9</v>
      </c>
      <c r="E88" s="68">
        <v>7</v>
      </c>
      <c r="F88" s="68">
        <v>7</v>
      </c>
      <c r="G88" s="68">
        <v>7</v>
      </c>
      <c r="H88" s="68">
        <v>8</v>
      </c>
      <c r="I88" s="68">
        <v>8</v>
      </c>
      <c r="J88" s="68">
        <v>8</v>
      </c>
      <c r="K88" s="68">
        <v>5</v>
      </c>
      <c r="L88" s="68">
        <v>7</v>
      </c>
    </row>
    <row r="89" spans="2:12" x14ac:dyDescent="0.2">
      <c r="B89" s="69">
        <v>340</v>
      </c>
      <c r="C89" s="69">
        <v>3</v>
      </c>
      <c r="D89" s="69">
        <v>9</v>
      </c>
      <c r="E89" s="69">
        <v>8</v>
      </c>
      <c r="F89" s="69">
        <v>5</v>
      </c>
      <c r="G89" s="69">
        <v>5</v>
      </c>
      <c r="H89" s="69">
        <v>8</v>
      </c>
      <c r="I89" s="69">
        <v>8</v>
      </c>
      <c r="J89" s="69">
        <v>8</v>
      </c>
      <c r="K89" s="69">
        <v>2</v>
      </c>
      <c r="L89" s="69">
        <v>5</v>
      </c>
    </row>
    <row r="90" spans="2:12" x14ac:dyDescent="0.2">
      <c r="B90" s="68">
        <v>520</v>
      </c>
      <c r="C90" s="68">
        <v>9</v>
      </c>
      <c r="D90" s="68">
        <v>9</v>
      </c>
      <c r="E90" s="68">
        <v>9</v>
      </c>
      <c r="F90" s="68">
        <v>9</v>
      </c>
      <c r="G90" s="68">
        <v>9</v>
      </c>
      <c r="H90" s="68">
        <v>9</v>
      </c>
      <c r="I90" s="68">
        <v>9</v>
      </c>
      <c r="J90" s="68">
        <v>9</v>
      </c>
      <c r="K90" s="68">
        <v>5</v>
      </c>
      <c r="L90" s="68">
        <v>9</v>
      </c>
    </row>
    <row r="91" spans="2:12" x14ac:dyDescent="0.2">
      <c r="B91" s="69">
        <v>183</v>
      </c>
      <c r="C91" s="69">
        <v>9</v>
      </c>
      <c r="D91" s="69">
        <v>9</v>
      </c>
      <c r="E91" s="69">
        <v>7</v>
      </c>
      <c r="F91" s="69">
        <v>8</v>
      </c>
      <c r="G91" s="69">
        <v>7</v>
      </c>
      <c r="H91" s="69">
        <v>7</v>
      </c>
      <c r="I91" s="69">
        <v>7</v>
      </c>
      <c r="J91" s="69">
        <v>7</v>
      </c>
      <c r="K91" s="69">
        <v>5</v>
      </c>
      <c r="L91" s="69">
        <v>8</v>
      </c>
    </row>
    <row r="92" spans="2:12" x14ac:dyDescent="0.2">
      <c r="B92" s="68">
        <v>183</v>
      </c>
      <c r="C92" s="68">
        <v>9</v>
      </c>
      <c r="D92" s="68">
        <v>9</v>
      </c>
      <c r="E92" s="68">
        <v>8</v>
      </c>
      <c r="F92" s="68">
        <v>8</v>
      </c>
      <c r="G92" s="68">
        <v>8</v>
      </c>
      <c r="H92" s="68">
        <v>8</v>
      </c>
      <c r="I92" s="68">
        <v>8</v>
      </c>
      <c r="J92" s="68">
        <v>8</v>
      </c>
      <c r="K92" s="68">
        <v>6</v>
      </c>
      <c r="L92" s="68">
        <v>8</v>
      </c>
    </row>
    <row r="93" spans="2:12" x14ac:dyDescent="0.2">
      <c r="B93" s="69">
        <v>183</v>
      </c>
      <c r="C93" s="69">
        <v>9</v>
      </c>
      <c r="D93" s="69">
        <v>9</v>
      </c>
      <c r="E93" s="69">
        <v>7</v>
      </c>
      <c r="F93" s="69">
        <v>8</v>
      </c>
      <c r="G93" s="69">
        <v>7</v>
      </c>
      <c r="H93" s="69">
        <v>7</v>
      </c>
      <c r="I93" s="69">
        <v>7</v>
      </c>
      <c r="J93" s="69">
        <v>7</v>
      </c>
      <c r="K93" s="69">
        <v>6</v>
      </c>
      <c r="L93" s="69">
        <v>9</v>
      </c>
    </row>
    <row r="94" spans="2:12" x14ac:dyDescent="0.2">
      <c r="B94" s="68">
        <v>183</v>
      </c>
      <c r="C94" s="68">
        <v>9</v>
      </c>
      <c r="D94" s="68">
        <v>9</v>
      </c>
      <c r="E94" s="68">
        <v>7</v>
      </c>
      <c r="F94" s="68">
        <v>6</v>
      </c>
      <c r="G94" s="68">
        <v>7</v>
      </c>
      <c r="H94" s="68">
        <v>7</v>
      </c>
      <c r="I94" s="68">
        <v>8</v>
      </c>
      <c r="J94" s="68">
        <v>7</v>
      </c>
      <c r="K94" s="68">
        <v>6</v>
      </c>
      <c r="L94" s="68">
        <v>7</v>
      </c>
    </row>
    <row r="95" spans="2:12" x14ac:dyDescent="0.2">
      <c r="B95" s="69">
        <v>520</v>
      </c>
      <c r="C95" s="69">
        <v>9</v>
      </c>
      <c r="D95" s="69">
        <v>9</v>
      </c>
      <c r="E95" s="69">
        <v>9</v>
      </c>
      <c r="F95" s="69">
        <v>9</v>
      </c>
      <c r="G95" s="69">
        <v>9</v>
      </c>
      <c r="H95" s="69">
        <v>9</v>
      </c>
      <c r="I95" s="69">
        <v>9</v>
      </c>
      <c r="J95" s="69">
        <v>9</v>
      </c>
      <c r="K95" s="69">
        <v>5</v>
      </c>
      <c r="L95" s="69">
        <v>9</v>
      </c>
    </row>
    <row r="96" spans="2:12" x14ac:dyDescent="0.2">
      <c r="B96" s="68">
        <v>340</v>
      </c>
      <c r="C96" s="68">
        <v>8</v>
      </c>
      <c r="D96" s="68">
        <v>9</v>
      </c>
      <c r="E96" s="68">
        <v>9</v>
      </c>
      <c r="F96" s="68">
        <v>9</v>
      </c>
      <c r="G96" s="68">
        <v>9</v>
      </c>
      <c r="H96" s="68">
        <v>9</v>
      </c>
      <c r="I96" s="68">
        <v>9</v>
      </c>
      <c r="J96" s="68">
        <v>9</v>
      </c>
      <c r="K96" s="68">
        <v>1</v>
      </c>
      <c r="L96" s="68">
        <v>9</v>
      </c>
    </row>
    <row r="97" spans="2:12" x14ac:dyDescent="0.2">
      <c r="B97" s="67">
        <v>340</v>
      </c>
      <c r="C97" s="67">
        <v>8</v>
      </c>
      <c r="D97" s="67">
        <v>9</v>
      </c>
      <c r="E97" s="67">
        <v>9</v>
      </c>
      <c r="F97" s="67">
        <v>8</v>
      </c>
      <c r="G97" s="67">
        <v>8</v>
      </c>
      <c r="H97" s="67">
        <v>9</v>
      </c>
      <c r="I97" s="67">
        <v>9</v>
      </c>
      <c r="J97" s="67">
        <v>7</v>
      </c>
      <c r="K97" s="67">
        <v>1</v>
      </c>
      <c r="L97" s="67">
        <v>9</v>
      </c>
    </row>
    <row r="98" spans="2:12" x14ac:dyDescent="0.2">
      <c r="B98" s="69">
        <v>520</v>
      </c>
      <c r="C98" s="69">
        <v>9</v>
      </c>
      <c r="D98" s="69">
        <v>9</v>
      </c>
      <c r="E98" s="69">
        <v>9</v>
      </c>
      <c r="F98" s="69">
        <v>9</v>
      </c>
      <c r="G98" s="69">
        <v>9</v>
      </c>
      <c r="H98" s="69">
        <v>9</v>
      </c>
      <c r="I98" s="69">
        <v>9</v>
      </c>
      <c r="J98" s="69">
        <v>9</v>
      </c>
      <c r="K98" s="69">
        <v>5</v>
      </c>
      <c r="L98" s="69">
        <v>9</v>
      </c>
    </row>
    <row r="99" spans="2:12" x14ac:dyDescent="0.2">
      <c r="B99" s="68">
        <v>520</v>
      </c>
      <c r="C99" s="68">
        <v>8</v>
      </c>
      <c r="D99" s="68">
        <v>8</v>
      </c>
      <c r="E99" s="68">
        <v>8</v>
      </c>
      <c r="F99" s="68">
        <v>7</v>
      </c>
      <c r="G99" s="68">
        <v>8</v>
      </c>
      <c r="H99" s="68">
        <v>8</v>
      </c>
      <c r="I99" s="68">
        <v>8</v>
      </c>
      <c r="J99" s="68">
        <v>8</v>
      </c>
      <c r="K99" s="68">
        <v>1</v>
      </c>
      <c r="L99" s="68">
        <v>8</v>
      </c>
    </row>
    <row r="100" spans="2:12" x14ac:dyDescent="0.2">
      <c r="B100" s="69">
        <v>183</v>
      </c>
      <c r="C100" s="69">
        <v>6</v>
      </c>
      <c r="D100" s="69">
        <v>9</v>
      </c>
      <c r="E100" s="69">
        <v>7</v>
      </c>
      <c r="F100" s="69">
        <v>6</v>
      </c>
      <c r="G100" s="69">
        <v>3</v>
      </c>
      <c r="H100" s="69">
        <v>9</v>
      </c>
      <c r="I100" s="69">
        <v>8</v>
      </c>
      <c r="J100" s="69">
        <v>8</v>
      </c>
      <c r="K100" s="69">
        <v>5</v>
      </c>
      <c r="L100" s="69">
        <v>4</v>
      </c>
    </row>
    <row r="101" spans="2:12" x14ac:dyDescent="0.2">
      <c r="B101" s="68">
        <v>340</v>
      </c>
      <c r="C101" s="68">
        <v>8</v>
      </c>
      <c r="D101" s="68">
        <v>8</v>
      </c>
      <c r="E101" s="68">
        <v>6</v>
      </c>
      <c r="F101" s="68">
        <v>8</v>
      </c>
      <c r="G101" s="68">
        <v>7</v>
      </c>
      <c r="H101" s="68">
        <v>8</v>
      </c>
      <c r="I101" s="68">
        <v>7</v>
      </c>
      <c r="J101" s="68">
        <v>7</v>
      </c>
      <c r="K101" s="68">
        <v>1</v>
      </c>
      <c r="L101" s="68">
        <v>7</v>
      </c>
    </row>
    <row r="102" spans="2:12" x14ac:dyDescent="0.2">
      <c r="B102" s="69">
        <v>340</v>
      </c>
      <c r="C102" s="69">
        <v>7</v>
      </c>
      <c r="D102" s="69">
        <v>9</v>
      </c>
      <c r="E102" s="69">
        <v>7</v>
      </c>
      <c r="F102" s="69">
        <v>6</v>
      </c>
      <c r="G102" s="69">
        <v>7</v>
      </c>
      <c r="H102" s="69">
        <v>7</v>
      </c>
      <c r="I102" s="69">
        <v>7</v>
      </c>
      <c r="J102" s="69">
        <v>7</v>
      </c>
      <c r="K102" s="69">
        <v>2</v>
      </c>
      <c r="L102" s="69">
        <v>7</v>
      </c>
    </row>
    <row r="103" spans="2:12" x14ac:dyDescent="0.2">
      <c r="B103" s="68">
        <v>183</v>
      </c>
      <c r="C103" s="68">
        <v>8</v>
      </c>
      <c r="D103" s="68">
        <v>9</v>
      </c>
      <c r="E103" s="68">
        <v>7</v>
      </c>
      <c r="F103" s="68">
        <v>8</v>
      </c>
      <c r="G103" s="68">
        <v>9</v>
      </c>
      <c r="H103" s="68">
        <v>9</v>
      </c>
      <c r="I103" s="68">
        <v>9</v>
      </c>
      <c r="J103" s="68">
        <v>8</v>
      </c>
      <c r="K103" s="68">
        <v>4</v>
      </c>
      <c r="L103" s="68">
        <v>7</v>
      </c>
    </row>
    <row r="104" spans="2:12" x14ac:dyDescent="0.2">
      <c r="B104" s="69">
        <v>340</v>
      </c>
      <c r="C104" s="69">
        <v>9</v>
      </c>
      <c r="D104" s="69">
        <v>9</v>
      </c>
      <c r="E104" s="69">
        <v>9</v>
      </c>
      <c r="F104" s="69">
        <v>9</v>
      </c>
      <c r="G104" s="69">
        <v>9</v>
      </c>
      <c r="H104" s="69">
        <v>9</v>
      </c>
      <c r="I104" s="69">
        <v>9</v>
      </c>
      <c r="J104" s="69">
        <v>9</v>
      </c>
      <c r="K104" s="69">
        <v>5</v>
      </c>
      <c r="L104" s="69">
        <v>9</v>
      </c>
    </row>
    <row r="105" spans="2:12" x14ac:dyDescent="0.2">
      <c r="B105" s="68">
        <v>520</v>
      </c>
      <c r="C105" s="68">
        <v>7</v>
      </c>
      <c r="D105" s="68">
        <v>9</v>
      </c>
      <c r="E105" s="68">
        <v>7</v>
      </c>
      <c r="F105" s="68">
        <v>8</v>
      </c>
      <c r="G105" s="68">
        <v>8</v>
      </c>
      <c r="H105" s="68">
        <v>6</v>
      </c>
      <c r="I105" s="68">
        <v>6</v>
      </c>
      <c r="J105" s="68">
        <v>7</v>
      </c>
      <c r="K105" s="68">
        <v>1</v>
      </c>
      <c r="L105" s="68">
        <v>8</v>
      </c>
    </row>
    <row r="106" spans="2:12" x14ac:dyDescent="0.2">
      <c r="B106" s="69">
        <v>520</v>
      </c>
      <c r="C106" s="69">
        <v>7</v>
      </c>
      <c r="D106" s="69">
        <v>7</v>
      </c>
      <c r="E106" s="69">
        <v>7</v>
      </c>
      <c r="F106" s="69">
        <v>7</v>
      </c>
      <c r="G106" s="69">
        <v>7</v>
      </c>
      <c r="H106" s="69">
        <v>7</v>
      </c>
      <c r="I106" s="69">
        <v>7</v>
      </c>
      <c r="J106" s="69">
        <v>7</v>
      </c>
      <c r="K106" s="69">
        <v>1</v>
      </c>
      <c r="L106" s="69">
        <v>7</v>
      </c>
    </row>
    <row r="107" spans="2:12" x14ac:dyDescent="0.2">
      <c r="B107" s="68">
        <v>183</v>
      </c>
      <c r="C107" s="68">
        <v>7</v>
      </c>
      <c r="D107" s="68">
        <v>7</v>
      </c>
      <c r="E107" s="68">
        <v>6</v>
      </c>
      <c r="F107" s="68">
        <v>4</v>
      </c>
      <c r="G107" s="68">
        <v>6</v>
      </c>
      <c r="H107" s="68">
        <v>7</v>
      </c>
      <c r="I107" s="68">
        <v>6</v>
      </c>
      <c r="J107" s="68">
        <v>7</v>
      </c>
      <c r="K107" s="68">
        <v>5</v>
      </c>
      <c r="L107" s="68">
        <v>6</v>
      </c>
    </row>
    <row r="108" spans="2:12" x14ac:dyDescent="0.2">
      <c r="B108" s="69">
        <v>340</v>
      </c>
      <c r="C108" s="69">
        <v>9</v>
      </c>
      <c r="D108" s="69">
        <v>9</v>
      </c>
      <c r="E108" s="69">
        <v>9</v>
      </c>
      <c r="F108" s="69">
        <v>9</v>
      </c>
      <c r="G108" s="69">
        <v>9</v>
      </c>
      <c r="H108" s="69">
        <v>9</v>
      </c>
      <c r="I108" s="69">
        <v>9</v>
      </c>
      <c r="J108" s="69">
        <v>9</v>
      </c>
      <c r="K108" s="69">
        <v>5</v>
      </c>
      <c r="L108" s="69">
        <v>9</v>
      </c>
    </row>
    <row r="109" spans="2:12" x14ac:dyDescent="0.2">
      <c r="B109" s="68">
        <v>340</v>
      </c>
      <c r="C109" s="68">
        <v>7</v>
      </c>
      <c r="D109" s="68">
        <v>7</v>
      </c>
      <c r="E109" s="68">
        <v>7</v>
      </c>
      <c r="F109" s="68">
        <v>5</v>
      </c>
      <c r="G109" s="68">
        <v>5</v>
      </c>
      <c r="H109" s="68">
        <v>7</v>
      </c>
      <c r="I109" s="68">
        <v>6</v>
      </c>
      <c r="J109" s="68">
        <v>5</v>
      </c>
      <c r="K109" s="68">
        <v>1</v>
      </c>
      <c r="L109" s="68">
        <v>7</v>
      </c>
    </row>
    <row r="110" spans="2:12" x14ac:dyDescent="0.2">
      <c r="B110" s="69">
        <v>340</v>
      </c>
      <c r="C110" s="69">
        <v>7</v>
      </c>
      <c r="D110" s="69">
        <v>8</v>
      </c>
      <c r="E110" s="69">
        <v>7</v>
      </c>
      <c r="F110" s="69">
        <v>5</v>
      </c>
      <c r="G110" s="69">
        <v>6</v>
      </c>
      <c r="H110" s="69">
        <v>8</v>
      </c>
      <c r="I110" s="69">
        <v>7</v>
      </c>
      <c r="J110" s="69">
        <v>7</v>
      </c>
      <c r="K110" s="69">
        <v>4</v>
      </c>
      <c r="L110" s="69">
        <v>7</v>
      </c>
    </row>
    <row r="111" spans="2:12" x14ac:dyDescent="0.2">
      <c r="B111" s="68">
        <v>520</v>
      </c>
      <c r="C111" s="68">
        <v>7</v>
      </c>
      <c r="D111" s="68">
        <v>8</v>
      </c>
      <c r="E111" s="68">
        <v>8</v>
      </c>
      <c r="F111" s="68">
        <v>8</v>
      </c>
      <c r="G111" s="68">
        <v>7</v>
      </c>
      <c r="H111" s="68">
        <v>8</v>
      </c>
      <c r="I111" s="68">
        <v>8</v>
      </c>
      <c r="J111" s="68">
        <v>8</v>
      </c>
      <c r="K111" s="68">
        <v>2</v>
      </c>
      <c r="L111" s="68">
        <v>9</v>
      </c>
    </row>
    <row r="112" spans="2:12" x14ac:dyDescent="0.2">
      <c r="B112" s="69">
        <v>340</v>
      </c>
      <c r="C112" s="69">
        <v>8</v>
      </c>
      <c r="D112" s="69">
        <v>7</v>
      </c>
      <c r="E112" s="69">
        <v>8</v>
      </c>
      <c r="F112" s="69">
        <v>8</v>
      </c>
      <c r="G112" s="69">
        <v>8</v>
      </c>
      <c r="H112" s="69">
        <v>8</v>
      </c>
      <c r="I112" s="69">
        <v>7</v>
      </c>
      <c r="J112" s="69">
        <v>7</v>
      </c>
      <c r="K112" s="69">
        <v>7</v>
      </c>
      <c r="L112" s="69">
        <v>8</v>
      </c>
    </row>
    <row r="113" spans="2:12" x14ac:dyDescent="0.2">
      <c r="B113" s="68">
        <v>520</v>
      </c>
      <c r="C113" s="68">
        <v>8</v>
      </c>
      <c r="D113" s="68">
        <v>9</v>
      </c>
      <c r="E113" s="68">
        <v>9</v>
      </c>
      <c r="F113" s="68">
        <v>9</v>
      </c>
      <c r="G113" s="68">
        <v>9</v>
      </c>
      <c r="H113" s="68">
        <v>9</v>
      </c>
      <c r="I113" s="68">
        <v>9</v>
      </c>
      <c r="J113" s="68">
        <v>9</v>
      </c>
      <c r="K113" s="68">
        <v>1</v>
      </c>
      <c r="L113" s="68">
        <v>9</v>
      </c>
    </row>
    <row r="114" spans="2:12" x14ac:dyDescent="0.2">
      <c r="B114" s="69">
        <v>183</v>
      </c>
      <c r="C114" s="69">
        <v>9</v>
      </c>
      <c r="D114" s="69">
        <v>9</v>
      </c>
      <c r="E114" s="69">
        <v>9</v>
      </c>
      <c r="F114" s="69">
        <v>9</v>
      </c>
      <c r="G114" s="69">
        <v>8</v>
      </c>
      <c r="H114" s="69">
        <v>9</v>
      </c>
      <c r="I114" s="69">
        <v>9</v>
      </c>
      <c r="J114" s="69">
        <v>9</v>
      </c>
      <c r="K114" s="69">
        <v>1</v>
      </c>
      <c r="L114" s="69">
        <v>8</v>
      </c>
    </row>
    <row r="115" spans="2:12" x14ac:dyDescent="0.2">
      <c r="B115" s="68">
        <v>520</v>
      </c>
      <c r="C115" s="68">
        <v>8</v>
      </c>
      <c r="D115" s="68">
        <v>8</v>
      </c>
      <c r="E115" s="68">
        <v>7</v>
      </c>
      <c r="F115" s="68">
        <v>7</v>
      </c>
      <c r="G115" s="68">
        <v>8</v>
      </c>
      <c r="H115" s="68">
        <v>8</v>
      </c>
      <c r="I115" s="68">
        <v>8</v>
      </c>
      <c r="J115" s="68">
        <v>8</v>
      </c>
      <c r="K115" s="68">
        <v>1</v>
      </c>
      <c r="L115" s="68">
        <v>7</v>
      </c>
    </row>
    <row r="116" spans="2:12" x14ac:dyDescent="0.2">
      <c r="B116" s="69">
        <v>520</v>
      </c>
      <c r="C116" s="69">
        <v>7</v>
      </c>
      <c r="D116" s="69">
        <v>7</v>
      </c>
      <c r="E116" s="69">
        <v>7</v>
      </c>
      <c r="F116" s="69">
        <v>7</v>
      </c>
      <c r="G116" s="69">
        <v>7</v>
      </c>
      <c r="H116" s="69">
        <v>7</v>
      </c>
      <c r="I116" s="69">
        <v>7</v>
      </c>
      <c r="J116" s="69">
        <v>7</v>
      </c>
      <c r="K116" s="69">
        <v>1</v>
      </c>
      <c r="L116" s="69">
        <v>7</v>
      </c>
    </row>
    <row r="117" spans="2:12" x14ac:dyDescent="0.2">
      <c r="B117" s="68">
        <v>520</v>
      </c>
      <c r="C117" s="68">
        <v>8</v>
      </c>
      <c r="D117" s="68">
        <v>8</v>
      </c>
      <c r="E117" s="68">
        <v>6</v>
      </c>
      <c r="F117" s="68">
        <v>5</v>
      </c>
      <c r="G117" s="68">
        <v>5</v>
      </c>
      <c r="H117" s="68">
        <v>7</v>
      </c>
      <c r="I117" s="68">
        <v>8</v>
      </c>
      <c r="J117" s="68">
        <v>7</v>
      </c>
      <c r="K117" s="68">
        <v>2</v>
      </c>
      <c r="L117" s="68">
        <v>7</v>
      </c>
    </row>
    <row r="118" spans="2:12" x14ac:dyDescent="0.2">
      <c r="B118" s="69">
        <v>520</v>
      </c>
      <c r="C118" s="69">
        <v>8</v>
      </c>
      <c r="D118" s="69">
        <v>9</v>
      </c>
      <c r="E118" s="69">
        <v>9</v>
      </c>
      <c r="F118" s="69">
        <v>4</v>
      </c>
      <c r="G118" s="69">
        <v>6</v>
      </c>
      <c r="H118" s="69">
        <v>8</v>
      </c>
      <c r="I118" s="69">
        <v>8</v>
      </c>
      <c r="J118" s="69">
        <v>8</v>
      </c>
      <c r="K118" s="69">
        <v>1</v>
      </c>
      <c r="L118" s="69">
        <v>8</v>
      </c>
    </row>
    <row r="119" spans="2:12" x14ac:dyDescent="0.2">
      <c r="B119" s="68">
        <v>340</v>
      </c>
      <c r="C119" s="68">
        <v>9</v>
      </c>
      <c r="D119" s="68">
        <v>9</v>
      </c>
      <c r="E119" s="68">
        <v>9</v>
      </c>
      <c r="F119" s="68">
        <v>9</v>
      </c>
      <c r="G119" s="68">
        <v>9</v>
      </c>
      <c r="H119" s="68">
        <v>9</v>
      </c>
      <c r="I119" s="68">
        <v>9</v>
      </c>
      <c r="J119" s="68">
        <v>9</v>
      </c>
      <c r="K119" s="68">
        <v>5</v>
      </c>
      <c r="L119" s="68">
        <v>9</v>
      </c>
    </row>
    <row r="120" spans="2:12" x14ac:dyDescent="0.2">
      <c r="B120" s="69">
        <v>520</v>
      </c>
      <c r="C120" s="69">
        <v>7</v>
      </c>
      <c r="D120" s="69">
        <v>8</v>
      </c>
      <c r="E120" s="69">
        <v>4</v>
      </c>
      <c r="F120" s="69">
        <v>4</v>
      </c>
      <c r="G120" s="69">
        <v>3</v>
      </c>
      <c r="H120" s="69">
        <v>7</v>
      </c>
      <c r="I120" s="69">
        <v>6</v>
      </c>
      <c r="J120" s="69">
        <v>4</v>
      </c>
      <c r="K120" s="69">
        <v>1</v>
      </c>
      <c r="L120" s="69">
        <v>7</v>
      </c>
    </row>
    <row r="121" spans="2:12" x14ac:dyDescent="0.2">
      <c r="B121" s="68">
        <v>520</v>
      </c>
      <c r="C121" s="68">
        <v>9</v>
      </c>
      <c r="D121" s="68">
        <v>9</v>
      </c>
      <c r="E121" s="68">
        <v>9</v>
      </c>
      <c r="F121" s="68">
        <v>9</v>
      </c>
      <c r="G121" s="68">
        <v>9</v>
      </c>
      <c r="H121" s="68">
        <v>9</v>
      </c>
      <c r="I121" s="68">
        <v>9</v>
      </c>
      <c r="J121" s="68">
        <v>9</v>
      </c>
      <c r="K121" s="68">
        <v>5</v>
      </c>
      <c r="L121" s="68">
        <v>9</v>
      </c>
    </row>
    <row r="122" spans="2:12" x14ac:dyDescent="0.2">
      <c r="B122" s="69">
        <v>520</v>
      </c>
      <c r="C122" s="69">
        <v>9</v>
      </c>
      <c r="D122" s="69">
        <v>9</v>
      </c>
      <c r="E122" s="69">
        <v>9</v>
      </c>
      <c r="F122" s="69">
        <v>9</v>
      </c>
      <c r="G122" s="69">
        <v>9</v>
      </c>
      <c r="H122" s="69">
        <v>9</v>
      </c>
      <c r="I122" s="69">
        <v>9</v>
      </c>
      <c r="J122" s="69">
        <v>9</v>
      </c>
      <c r="K122" s="69">
        <v>5</v>
      </c>
      <c r="L122" s="69">
        <v>9</v>
      </c>
    </row>
    <row r="123" spans="2:12" x14ac:dyDescent="0.2">
      <c r="B123" s="68">
        <v>520</v>
      </c>
      <c r="C123" s="68">
        <v>5</v>
      </c>
      <c r="D123" s="68">
        <v>9</v>
      </c>
      <c r="E123" s="68">
        <v>6</v>
      </c>
      <c r="F123" s="68">
        <v>7</v>
      </c>
      <c r="G123" s="68">
        <v>7</v>
      </c>
      <c r="H123" s="68">
        <v>8</v>
      </c>
      <c r="I123" s="68">
        <v>8</v>
      </c>
      <c r="J123" s="68">
        <v>8</v>
      </c>
      <c r="K123" s="68">
        <v>1</v>
      </c>
      <c r="L123" s="68">
        <v>8</v>
      </c>
    </row>
    <row r="124" spans="2:12" x14ac:dyDescent="0.2">
      <c r="B124" s="69">
        <v>183</v>
      </c>
      <c r="C124" s="69">
        <v>9</v>
      </c>
      <c r="D124" s="69">
        <v>9</v>
      </c>
      <c r="E124" s="69">
        <v>7</v>
      </c>
      <c r="F124" s="69">
        <v>7</v>
      </c>
      <c r="G124" s="69">
        <v>7</v>
      </c>
      <c r="H124" s="69">
        <v>9</v>
      </c>
      <c r="I124" s="69">
        <v>8</v>
      </c>
      <c r="J124" s="69">
        <v>8</v>
      </c>
      <c r="K124" s="69">
        <v>2</v>
      </c>
      <c r="L124" s="69">
        <v>7</v>
      </c>
    </row>
    <row r="125" spans="2:12" x14ac:dyDescent="0.2">
      <c r="B125" s="68">
        <v>520</v>
      </c>
      <c r="C125" s="68">
        <v>5</v>
      </c>
      <c r="D125" s="68">
        <v>8</v>
      </c>
      <c r="E125" s="68">
        <v>3</v>
      </c>
      <c r="F125" s="68">
        <v>3</v>
      </c>
      <c r="G125" s="68">
        <v>3</v>
      </c>
      <c r="H125" s="68">
        <v>2</v>
      </c>
      <c r="I125" s="68">
        <v>3</v>
      </c>
      <c r="J125" s="68">
        <v>6</v>
      </c>
      <c r="K125" s="68">
        <v>1</v>
      </c>
      <c r="L125" s="68">
        <v>4</v>
      </c>
    </row>
    <row r="126" spans="2:12" x14ac:dyDescent="0.2">
      <c r="B126" s="69">
        <v>520</v>
      </c>
      <c r="C126" s="69">
        <v>8</v>
      </c>
      <c r="D126" s="69">
        <v>9</v>
      </c>
      <c r="E126" s="69">
        <v>8</v>
      </c>
      <c r="F126" s="69">
        <v>8</v>
      </c>
      <c r="G126" s="69">
        <v>7</v>
      </c>
      <c r="H126" s="69">
        <v>7</v>
      </c>
      <c r="I126" s="69">
        <v>8</v>
      </c>
      <c r="J126" s="69">
        <v>8</v>
      </c>
      <c r="K126" s="69">
        <v>1</v>
      </c>
      <c r="L126" s="69">
        <v>9</v>
      </c>
    </row>
    <row r="127" spans="2:12" x14ac:dyDescent="0.2">
      <c r="B127" s="68">
        <v>520</v>
      </c>
      <c r="C127" s="68">
        <v>7</v>
      </c>
      <c r="D127" s="68">
        <v>6</v>
      </c>
      <c r="E127" s="68">
        <v>9</v>
      </c>
      <c r="F127" s="68">
        <v>7</v>
      </c>
      <c r="G127" s="68">
        <v>7</v>
      </c>
      <c r="H127" s="68">
        <v>8</v>
      </c>
      <c r="I127" s="68">
        <v>8</v>
      </c>
      <c r="J127" s="68">
        <v>9</v>
      </c>
      <c r="K127" s="68">
        <v>1</v>
      </c>
      <c r="L127" s="68">
        <v>9</v>
      </c>
    </row>
    <row r="128" spans="2:12" x14ac:dyDescent="0.2">
      <c r="B128" s="69">
        <v>340</v>
      </c>
      <c r="C128" s="69">
        <v>9</v>
      </c>
      <c r="D128" s="69">
        <v>9</v>
      </c>
      <c r="E128" s="69">
        <v>9</v>
      </c>
      <c r="F128" s="69">
        <v>9</v>
      </c>
      <c r="G128" s="69">
        <v>9</v>
      </c>
      <c r="H128" s="69">
        <v>9</v>
      </c>
      <c r="I128" s="69">
        <v>9</v>
      </c>
      <c r="J128" s="69">
        <v>9</v>
      </c>
      <c r="K128" s="69">
        <v>5</v>
      </c>
      <c r="L128" s="69">
        <v>9</v>
      </c>
    </row>
    <row r="129" spans="2:12" x14ac:dyDescent="0.2">
      <c r="B129" s="68">
        <v>340</v>
      </c>
      <c r="C129" s="68">
        <v>4</v>
      </c>
      <c r="D129" s="68">
        <v>7</v>
      </c>
      <c r="E129" s="68">
        <v>7</v>
      </c>
      <c r="F129" s="68">
        <v>6</v>
      </c>
      <c r="G129" s="68">
        <v>6</v>
      </c>
      <c r="H129" s="68">
        <v>7</v>
      </c>
      <c r="I129" s="68">
        <v>7</v>
      </c>
      <c r="J129" s="68">
        <v>7</v>
      </c>
      <c r="K129" s="68">
        <v>1</v>
      </c>
      <c r="L129" s="68">
        <v>7</v>
      </c>
    </row>
    <row r="130" spans="2:12" x14ac:dyDescent="0.2">
      <c r="B130" s="69">
        <v>183</v>
      </c>
      <c r="C130" s="69">
        <v>7</v>
      </c>
      <c r="D130" s="69">
        <v>9</v>
      </c>
      <c r="E130" s="69">
        <v>7</v>
      </c>
      <c r="F130" s="69">
        <v>7</v>
      </c>
      <c r="G130" s="69">
        <v>9</v>
      </c>
      <c r="H130" s="69">
        <v>7</v>
      </c>
      <c r="I130" s="69">
        <v>9</v>
      </c>
      <c r="J130" s="69">
        <v>9</v>
      </c>
      <c r="K130" s="69">
        <v>9</v>
      </c>
      <c r="L130" s="69">
        <v>8</v>
      </c>
    </row>
    <row r="131" spans="2:12" x14ac:dyDescent="0.2">
      <c r="B131" s="68">
        <v>340</v>
      </c>
      <c r="C131" s="68">
        <v>3</v>
      </c>
      <c r="D131" s="68">
        <v>9</v>
      </c>
      <c r="E131" s="68">
        <v>1</v>
      </c>
      <c r="F131" s="68">
        <v>9</v>
      </c>
      <c r="G131" s="68">
        <v>5</v>
      </c>
      <c r="H131" s="68">
        <v>4</v>
      </c>
      <c r="I131" s="68">
        <v>8</v>
      </c>
      <c r="J131" s="68">
        <v>7</v>
      </c>
      <c r="K131" s="68">
        <v>1</v>
      </c>
      <c r="L131" s="68">
        <v>7</v>
      </c>
    </row>
    <row r="132" spans="2:12" x14ac:dyDescent="0.2">
      <c r="B132" s="69">
        <v>183</v>
      </c>
      <c r="C132" s="69">
        <v>7</v>
      </c>
      <c r="D132" s="69">
        <v>9</v>
      </c>
      <c r="E132" s="69">
        <v>6</v>
      </c>
      <c r="F132" s="69">
        <v>8</v>
      </c>
      <c r="G132" s="69">
        <v>8</v>
      </c>
      <c r="H132" s="69">
        <v>8</v>
      </c>
      <c r="I132" s="69">
        <v>8</v>
      </c>
      <c r="J132" s="69">
        <v>8</v>
      </c>
      <c r="K132" s="69">
        <v>1</v>
      </c>
      <c r="L132" s="69">
        <v>7</v>
      </c>
    </row>
    <row r="133" spans="2:12" x14ac:dyDescent="0.2">
      <c r="B133" s="68">
        <v>340</v>
      </c>
      <c r="C133" s="68">
        <v>8</v>
      </c>
      <c r="D133" s="68">
        <v>8</v>
      </c>
      <c r="E133" s="68">
        <v>8</v>
      </c>
      <c r="F133" s="68">
        <v>8</v>
      </c>
      <c r="G133" s="68">
        <v>8</v>
      </c>
      <c r="H133" s="68">
        <v>8</v>
      </c>
      <c r="I133" s="68">
        <v>8</v>
      </c>
      <c r="J133" s="68">
        <v>8</v>
      </c>
      <c r="K133" s="68">
        <v>8</v>
      </c>
      <c r="L133" s="68">
        <v>8</v>
      </c>
    </row>
    <row r="134" spans="2:12" x14ac:dyDescent="0.2">
      <c r="B134" s="69">
        <v>520</v>
      </c>
      <c r="C134" s="69">
        <v>5</v>
      </c>
      <c r="D134" s="69">
        <v>5</v>
      </c>
      <c r="E134" s="69">
        <v>7</v>
      </c>
      <c r="F134" s="69">
        <v>6</v>
      </c>
      <c r="G134" s="69">
        <v>7</v>
      </c>
      <c r="H134" s="69">
        <v>7</v>
      </c>
      <c r="I134" s="69">
        <v>7</v>
      </c>
      <c r="J134" s="69">
        <v>7</v>
      </c>
      <c r="K134" s="69">
        <v>5</v>
      </c>
      <c r="L134" s="69">
        <v>7</v>
      </c>
    </row>
    <row r="135" spans="2:12" x14ac:dyDescent="0.2">
      <c r="B135" s="68">
        <v>340</v>
      </c>
      <c r="C135" s="68">
        <v>9</v>
      </c>
      <c r="D135" s="68">
        <v>9</v>
      </c>
      <c r="E135" s="68">
        <v>9</v>
      </c>
      <c r="F135" s="68">
        <v>9</v>
      </c>
      <c r="G135" s="68">
        <v>9</v>
      </c>
      <c r="H135" s="68">
        <v>9</v>
      </c>
      <c r="I135" s="68">
        <v>9</v>
      </c>
      <c r="J135" s="68">
        <v>9</v>
      </c>
      <c r="K135" s="68">
        <v>5</v>
      </c>
      <c r="L135" s="68">
        <v>9</v>
      </c>
    </row>
    <row r="136" spans="2:12" x14ac:dyDescent="0.2">
      <c r="B136" s="69">
        <v>183</v>
      </c>
      <c r="C136" s="69">
        <v>8</v>
      </c>
      <c r="D136" s="69">
        <v>8</v>
      </c>
      <c r="E136" s="69">
        <v>5</v>
      </c>
      <c r="F136" s="69">
        <v>4</v>
      </c>
      <c r="G136" s="69">
        <v>4</v>
      </c>
      <c r="H136" s="69">
        <v>9</v>
      </c>
      <c r="I136" s="69">
        <v>9</v>
      </c>
      <c r="J136" s="69">
        <v>9</v>
      </c>
      <c r="K136" s="69">
        <v>8</v>
      </c>
      <c r="L136" s="69">
        <v>6</v>
      </c>
    </row>
    <row r="137" spans="2:12" x14ac:dyDescent="0.2">
      <c r="B137" s="68">
        <v>340</v>
      </c>
      <c r="C137" s="68">
        <v>9</v>
      </c>
      <c r="D137" s="68">
        <v>9</v>
      </c>
      <c r="E137" s="68">
        <v>9</v>
      </c>
      <c r="F137" s="68">
        <v>9</v>
      </c>
      <c r="G137" s="68">
        <v>9</v>
      </c>
      <c r="H137" s="68">
        <v>9</v>
      </c>
      <c r="I137" s="68">
        <v>9</v>
      </c>
      <c r="J137" s="68">
        <v>9</v>
      </c>
      <c r="K137" s="68">
        <v>5</v>
      </c>
      <c r="L137" s="68">
        <v>9</v>
      </c>
    </row>
    <row r="138" spans="2:12" x14ac:dyDescent="0.2">
      <c r="B138" s="69">
        <v>520</v>
      </c>
      <c r="C138" s="69">
        <v>9</v>
      </c>
      <c r="D138" s="69">
        <v>9</v>
      </c>
      <c r="E138" s="69">
        <v>9</v>
      </c>
      <c r="F138" s="69">
        <v>9</v>
      </c>
      <c r="G138" s="69">
        <v>9</v>
      </c>
      <c r="H138" s="69">
        <v>9</v>
      </c>
      <c r="I138" s="69">
        <v>9</v>
      </c>
      <c r="J138" s="69">
        <v>9</v>
      </c>
      <c r="K138" s="69">
        <v>5</v>
      </c>
      <c r="L138" s="69">
        <v>9</v>
      </c>
    </row>
    <row r="139" spans="2:12" x14ac:dyDescent="0.2">
      <c r="B139" s="68">
        <v>340</v>
      </c>
      <c r="C139" s="68">
        <v>9</v>
      </c>
      <c r="D139" s="68">
        <v>9</v>
      </c>
      <c r="E139" s="68">
        <v>9</v>
      </c>
      <c r="F139" s="68">
        <v>9</v>
      </c>
      <c r="G139" s="68">
        <v>9</v>
      </c>
      <c r="H139" s="68">
        <v>9</v>
      </c>
      <c r="I139" s="68">
        <v>9</v>
      </c>
      <c r="J139" s="68">
        <v>9</v>
      </c>
      <c r="K139" s="68">
        <v>9</v>
      </c>
      <c r="L139" s="68">
        <v>9</v>
      </c>
    </row>
    <row r="140" spans="2:12" x14ac:dyDescent="0.2">
      <c r="B140" s="69">
        <v>340</v>
      </c>
      <c r="C140" s="69">
        <v>9</v>
      </c>
      <c r="D140" s="69">
        <v>9</v>
      </c>
      <c r="E140" s="69">
        <v>9</v>
      </c>
      <c r="F140" s="69">
        <v>9</v>
      </c>
      <c r="G140" s="69">
        <v>9</v>
      </c>
      <c r="H140" s="69">
        <v>9</v>
      </c>
      <c r="I140" s="69">
        <v>9</v>
      </c>
      <c r="J140" s="69">
        <v>9</v>
      </c>
      <c r="K140" s="69">
        <v>5</v>
      </c>
      <c r="L140" s="69">
        <v>9</v>
      </c>
    </row>
    <row r="141" spans="2:12" x14ac:dyDescent="0.2">
      <c r="B141" s="68">
        <v>340</v>
      </c>
      <c r="C141" s="68">
        <v>9</v>
      </c>
      <c r="D141" s="68">
        <v>9</v>
      </c>
      <c r="E141" s="68">
        <v>9</v>
      </c>
      <c r="F141" s="68">
        <v>9</v>
      </c>
      <c r="G141" s="68">
        <v>9</v>
      </c>
      <c r="H141" s="68">
        <v>9</v>
      </c>
      <c r="I141" s="68">
        <v>9</v>
      </c>
      <c r="J141" s="68">
        <v>9</v>
      </c>
      <c r="K141" s="68">
        <v>5</v>
      </c>
      <c r="L141" s="68">
        <v>9</v>
      </c>
    </row>
    <row r="142" spans="2:12" x14ac:dyDescent="0.2">
      <c r="B142" s="69">
        <v>183</v>
      </c>
      <c r="C142" s="69">
        <v>9</v>
      </c>
      <c r="D142" s="69">
        <v>9</v>
      </c>
      <c r="E142" s="69">
        <v>8</v>
      </c>
      <c r="F142" s="69">
        <v>8</v>
      </c>
      <c r="G142" s="69">
        <v>8</v>
      </c>
      <c r="H142" s="69">
        <v>8</v>
      </c>
      <c r="I142" s="69">
        <v>8</v>
      </c>
      <c r="J142" s="69">
        <v>8</v>
      </c>
      <c r="K142" s="69">
        <v>6</v>
      </c>
      <c r="L142" s="69">
        <v>8</v>
      </c>
    </row>
    <row r="143" spans="2:12" x14ac:dyDescent="0.2">
      <c r="B143" s="68">
        <v>520</v>
      </c>
      <c r="C143" s="68">
        <v>9</v>
      </c>
      <c r="D143" s="68">
        <v>9</v>
      </c>
      <c r="E143" s="68">
        <v>9</v>
      </c>
      <c r="F143" s="68">
        <v>9</v>
      </c>
      <c r="G143" s="68">
        <v>9</v>
      </c>
      <c r="H143" s="68">
        <v>9</v>
      </c>
      <c r="I143" s="68">
        <v>9</v>
      </c>
      <c r="J143" s="68">
        <v>9</v>
      </c>
      <c r="K143" s="68">
        <v>1</v>
      </c>
      <c r="L143" s="68">
        <v>9</v>
      </c>
    </row>
    <row r="144" spans="2:12" x14ac:dyDescent="0.2">
      <c r="B144" s="67">
        <v>520</v>
      </c>
      <c r="C144" s="67">
        <v>8</v>
      </c>
      <c r="D144" s="67">
        <v>9</v>
      </c>
      <c r="E144" s="67">
        <v>9</v>
      </c>
      <c r="F144" s="67">
        <v>9</v>
      </c>
      <c r="G144" s="67">
        <v>9</v>
      </c>
      <c r="H144" s="67">
        <v>9</v>
      </c>
      <c r="I144" s="67">
        <v>8</v>
      </c>
      <c r="J144" s="67">
        <v>9</v>
      </c>
      <c r="K144" s="67">
        <v>1</v>
      </c>
      <c r="L144" s="67">
        <v>9</v>
      </c>
    </row>
  </sheetData>
  <pageMargins left="0.7" right="0.7" top="0.75" bottom="0.75" header="0.3" footer="0.3"/>
  <pageSetup paperSize="9"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9BDFD-4B99-1C42-9F6C-826238F1A0CD}">
  <sheetPr>
    <tabColor rgb="FF92D050"/>
  </sheetPr>
  <dimension ref="B3:P50"/>
  <sheetViews>
    <sheetView workbookViewId="0">
      <selection activeCell="N34" sqref="N34"/>
    </sheetView>
  </sheetViews>
  <sheetFormatPr baseColWidth="10" defaultRowHeight="14" x14ac:dyDescent="0.2"/>
  <cols>
    <col min="1" max="1" width="10.83203125" style="71"/>
    <col min="2" max="2" width="18.6640625" style="71" customWidth="1"/>
    <col min="3" max="3" width="19.83203125" style="71" customWidth="1"/>
    <col min="4" max="4" width="14.6640625" style="71" customWidth="1"/>
    <col min="5" max="5" width="20.6640625" style="71" customWidth="1"/>
    <col min="6" max="6" width="19.6640625" style="71" customWidth="1"/>
    <col min="7" max="8" width="10.83203125" style="71"/>
    <col min="9" max="9" width="21.1640625" style="71" customWidth="1"/>
    <col min="10" max="13" width="10.83203125" style="71"/>
    <col min="14" max="14" width="15.1640625" style="71" customWidth="1"/>
    <col min="15" max="16384" width="10.83203125" style="71"/>
  </cols>
  <sheetData>
    <row r="3" spans="2:16" x14ac:dyDescent="0.2">
      <c r="B3" s="108" t="s">
        <v>175</v>
      </c>
      <c r="C3" s="108" t="s">
        <v>174</v>
      </c>
      <c r="D3" s="108" t="s">
        <v>137</v>
      </c>
      <c r="E3" s="108" t="s">
        <v>136</v>
      </c>
      <c r="F3" s="108" t="s">
        <v>171</v>
      </c>
      <c r="L3" s="71" t="s">
        <v>173</v>
      </c>
    </row>
    <row r="4" spans="2:16" ht="22" x14ac:dyDescent="0.3">
      <c r="B4" s="91">
        <v>520</v>
      </c>
      <c r="C4" s="85">
        <v>183</v>
      </c>
      <c r="D4" s="90" t="s">
        <v>126</v>
      </c>
      <c r="E4" s="83" t="s">
        <v>125</v>
      </c>
      <c r="F4" s="94" t="s">
        <v>124</v>
      </c>
      <c r="I4" s="116" t="s">
        <v>172</v>
      </c>
      <c r="J4" s="116"/>
      <c r="K4" s="116"/>
      <c r="L4" s="100">
        <v>340</v>
      </c>
      <c r="N4" s="109" t="s">
        <v>171</v>
      </c>
      <c r="O4" s="108" t="s">
        <v>166</v>
      </c>
      <c r="P4" s="107" t="s">
        <v>165</v>
      </c>
    </row>
    <row r="5" spans="2:16" x14ac:dyDescent="0.2">
      <c r="B5" s="89">
        <v>183</v>
      </c>
      <c r="C5" s="80">
        <v>340</v>
      </c>
      <c r="D5" s="88" t="s">
        <v>126</v>
      </c>
      <c r="E5" s="78" t="s">
        <v>128</v>
      </c>
      <c r="F5" s="77" t="s">
        <v>119</v>
      </c>
      <c r="I5" s="101"/>
      <c r="J5" s="108" t="s">
        <v>166</v>
      </c>
      <c r="K5" s="107" t="s">
        <v>165</v>
      </c>
      <c r="N5" s="121" t="s">
        <v>124</v>
      </c>
      <c r="O5" s="71">
        <v>12</v>
      </c>
      <c r="P5" s="117">
        <f>(O5/$O$9)*100</f>
        <v>25.531914893617021</v>
      </c>
    </row>
    <row r="6" spans="2:16" x14ac:dyDescent="0.2">
      <c r="B6" s="86">
        <v>340</v>
      </c>
      <c r="C6" s="91">
        <v>520</v>
      </c>
      <c r="D6" s="90" t="s">
        <v>126</v>
      </c>
      <c r="E6" s="83" t="s">
        <v>131</v>
      </c>
      <c r="F6" s="94" t="s">
        <v>124</v>
      </c>
      <c r="I6" s="114">
        <v>520</v>
      </c>
      <c r="J6" s="101">
        <v>18</v>
      </c>
      <c r="K6" s="110">
        <f>(J6/$I$8)*100</f>
        <v>9.8360655737704921</v>
      </c>
      <c r="N6" s="120" t="s">
        <v>119</v>
      </c>
      <c r="O6" s="71">
        <v>21</v>
      </c>
      <c r="P6" s="117">
        <f>(O6/$O$9)*100</f>
        <v>44.680851063829785</v>
      </c>
    </row>
    <row r="7" spans="2:16" x14ac:dyDescent="0.2">
      <c r="B7" s="89">
        <v>183</v>
      </c>
      <c r="C7" s="81">
        <v>520</v>
      </c>
      <c r="D7" s="88" t="s">
        <v>126</v>
      </c>
      <c r="E7" s="78" t="s">
        <v>122</v>
      </c>
      <c r="F7" s="77" t="s">
        <v>119</v>
      </c>
      <c r="I7" s="113">
        <v>340</v>
      </c>
      <c r="J7" s="101">
        <v>23</v>
      </c>
      <c r="K7" s="110">
        <f>(J7/$I$8)*100</f>
        <v>12.568306010928962</v>
      </c>
      <c r="N7" s="119" t="s">
        <v>129</v>
      </c>
      <c r="O7" s="71">
        <v>4</v>
      </c>
      <c r="P7" s="117">
        <f>(O7/$O$9)*100</f>
        <v>8.5106382978723403</v>
      </c>
    </row>
    <row r="8" spans="2:16" x14ac:dyDescent="0.2">
      <c r="B8" s="85">
        <v>183</v>
      </c>
      <c r="C8" s="86">
        <v>340</v>
      </c>
      <c r="D8" s="90" t="s">
        <v>126</v>
      </c>
      <c r="E8" s="83" t="s">
        <v>131</v>
      </c>
      <c r="F8" s="93" t="s">
        <v>130</v>
      </c>
      <c r="I8" s="111">
        <v>183</v>
      </c>
      <c r="J8" s="101">
        <v>6</v>
      </c>
      <c r="K8" s="112">
        <f>(J8/$I$8)*100</f>
        <v>3.278688524590164</v>
      </c>
      <c r="N8" s="118" t="s">
        <v>130</v>
      </c>
      <c r="O8" s="71">
        <v>10</v>
      </c>
      <c r="P8" s="117">
        <f>(O8/$O$9)*100</f>
        <v>21.276595744680851</v>
      </c>
    </row>
    <row r="9" spans="2:16" x14ac:dyDescent="0.2">
      <c r="B9" s="80">
        <v>340</v>
      </c>
      <c r="C9" s="89">
        <v>183</v>
      </c>
      <c r="D9" s="88" t="s">
        <v>126</v>
      </c>
      <c r="E9" s="78" t="s">
        <v>131</v>
      </c>
      <c r="F9" s="77" t="s">
        <v>119</v>
      </c>
      <c r="I9" s="108" t="s">
        <v>168</v>
      </c>
      <c r="J9" s="101">
        <f>SUM(J6:J8)</f>
        <v>47</v>
      </c>
      <c r="K9" s="101"/>
      <c r="N9" s="109" t="s">
        <v>168</v>
      </c>
      <c r="O9" s="71">
        <f>SUM(O5:O8)</f>
        <v>47</v>
      </c>
    </row>
    <row r="10" spans="2:16" x14ac:dyDescent="0.2">
      <c r="B10" s="86">
        <v>340</v>
      </c>
      <c r="C10" s="91">
        <v>520</v>
      </c>
      <c r="D10" s="90" t="s">
        <v>126</v>
      </c>
      <c r="E10" s="83" t="s">
        <v>125</v>
      </c>
      <c r="F10" s="94" t="s">
        <v>124</v>
      </c>
    </row>
    <row r="11" spans="2:16" x14ac:dyDescent="0.2">
      <c r="B11" s="80">
        <v>340</v>
      </c>
      <c r="C11" s="89">
        <v>183</v>
      </c>
      <c r="D11" s="79" t="s">
        <v>121</v>
      </c>
      <c r="E11" s="78" t="s">
        <v>128</v>
      </c>
      <c r="F11" s="77" t="s">
        <v>119</v>
      </c>
      <c r="L11" s="71" t="s">
        <v>170</v>
      </c>
    </row>
    <row r="12" spans="2:16" ht="22" x14ac:dyDescent="0.3">
      <c r="B12" s="91">
        <v>520</v>
      </c>
      <c r="C12" s="86">
        <v>340</v>
      </c>
      <c r="D12" s="84" t="s">
        <v>121</v>
      </c>
      <c r="E12" s="83" t="s">
        <v>122</v>
      </c>
      <c r="F12" s="93" t="s">
        <v>130</v>
      </c>
      <c r="I12" s="116" t="s">
        <v>169</v>
      </c>
      <c r="J12" s="116"/>
      <c r="K12" s="116"/>
      <c r="L12" s="115">
        <v>183</v>
      </c>
    </row>
    <row r="13" spans="2:16" x14ac:dyDescent="0.2">
      <c r="B13" s="81">
        <v>520</v>
      </c>
      <c r="C13" s="89">
        <v>183</v>
      </c>
      <c r="D13" s="88" t="s">
        <v>126</v>
      </c>
      <c r="E13" s="78" t="s">
        <v>122</v>
      </c>
      <c r="F13" s="95" t="s">
        <v>130</v>
      </c>
      <c r="I13" s="101"/>
      <c r="J13" s="108" t="s">
        <v>166</v>
      </c>
      <c r="K13" s="107" t="s">
        <v>165</v>
      </c>
    </row>
    <row r="14" spans="2:16" x14ac:dyDescent="0.2">
      <c r="B14" s="86">
        <v>340</v>
      </c>
      <c r="C14" s="85">
        <v>183</v>
      </c>
      <c r="D14" s="90" t="s">
        <v>126</v>
      </c>
      <c r="E14" s="83" t="s">
        <v>123</v>
      </c>
      <c r="F14" s="94" t="s">
        <v>124</v>
      </c>
      <c r="I14" s="114">
        <v>520</v>
      </c>
      <c r="J14" s="101">
        <v>5</v>
      </c>
      <c r="K14" s="110">
        <f>(J14/$I$8)*100</f>
        <v>2.7322404371584699</v>
      </c>
    </row>
    <row r="15" spans="2:16" x14ac:dyDescent="0.2">
      <c r="B15" s="81">
        <v>520</v>
      </c>
      <c r="C15" s="89">
        <v>183</v>
      </c>
      <c r="D15" s="88" t="s">
        <v>126</v>
      </c>
      <c r="E15" s="78" t="s">
        <v>128</v>
      </c>
      <c r="F15" s="95" t="s">
        <v>130</v>
      </c>
      <c r="I15" s="113">
        <v>340</v>
      </c>
      <c r="J15" s="101">
        <v>11</v>
      </c>
      <c r="K15" s="112">
        <f>(J15/$I$8)*100</f>
        <v>6.0109289617486334</v>
      </c>
      <c r="O15" s="71" t="s">
        <v>1</v>
      </c>
      <c r="P15" s="71">
        <v>520</v>
      </c>
    </row>
    <row r="16" spans="2:16" x14ac:dyDescent="0.2">
      <c r="B16" s="91">
        <v>520</v>
      </c>
      <c r="C16" s="85">
        <v>183</v>
      </c>
      <c r="D16" s="90" t="s">
        <v>126</v>
      </c>
      <c r="E16" s="83" t="s">
        <v>128</v>
      </c>
      <c r="F16" s="82" t="s">
        <v>119</v>
      </c>
      <c r="I16" s="111">
        <v>183</v>
      </c>
      <c r="J16" s="101">
        <v>31</v>
      </c>
      <c r="K16" s="110">
        <f>(J16/$I$8)*100</f>
        <v>16.939890710382514</v>
      </c>
      <c r="O16" s="71" t="s">
        <v>48</v>
      </c>
      <c r="P16" s="71">
        <v>183</v>
      </c>
    </row>
    <row r="17" spans="2:16" x14ac:dyDescent="0.2">
      <c r="B17" s="81">
        <v>520</v>
      </c>
      <c r="C17" s="89">
        <v>183</v>
      </c>
      <c r="D17" s="88" t="s">
        <v>126</v>
      </c>
      <c r="E17" s="78" t="s">
        <v>128</v>
      </c>
      <c r="F17" s="87" t="s">
        <v>124</v>
      </c>
      <c r="I17" s="108" t="s">
        <v>168</v>
      </c>
      <c r="J17" s="101">
        <f>SUM(J14:J16)</f>
        <v>47</v>
      </c>
      <c r="O17" s="71" t="s">
        <v>49</v>
      </c>
      <c r="P17" s="71">
        <v>340</v>
      </c>
    </row>
    <row r="18" spans="2:16" x14ac:dyDescent="0.2">
      <c r="B18" s="86">
        <v>340</v>
      </c>
      <c r="C18" s="85">
        <v>183</v>
      </c>
      <c r="D18" s="90" t="s">
        <v>126</v>
      </c>
      <c r="E18" s="83" t="s">
        <v>122</v>
      </c>
      <c r="F18" s="82" t="s">
        <v>119</v>
      </c>
    </row>
    <row r="19" spans="2:16" x14ac:dyDescent="0.2">
      <c r="B19" s="81">
        <v>520</v>
      </c>
      <c r="C19" s="89">
        <v>183</v>
      </c>
      <c r="D19" s="88" t="s">
        <v>126</v>
      </c>
      <c r="E19" s="78" t="s">
        <v>131</v>
      </c>
      <c r="F19" s="95" t="s">
        <v>130</v>
      </c>
      <c r="I19" s="109" t="s">
        <v>167</v>
      </c>
      <c r="J19" s="108" t="s">
        <v>166</v>
      </c>
      <c r="K19" s="107" t="s">
        <v>165</v>
      </c>
    </row>
    <row r="20" spans="2:16" ht="16" x14ac:dyDescent="0.2">
      <c r="B20" s="91">
        <v>520</v>
      </c>
      <c r="C20" s="85">
        <v>183</v>
      </c>
      <c r="D20" s="90" t="s">
        <v>126</v>
      </c>
      <c r="E20" s="83" t="s">
        <v>131</v>
      </c>
      <c r="F20" s="94" t="s">
        <v>124</v>
      </c>
      <c r="I20" s="106" t="s">
        <v>126</v>
      </c>
      <c r="J20" s="101">
        <v>32</v>
      </c>
      <c r="K20" s="103">
        <f>(J20/J22)*100</f>
        <v>68.085106382978722</v>
      </c>
      <c r="L20" s="105" t="s">
        <v>126</v>
      </c>
    </row>
    <row r="21" spans="2:16" ht="16" x14ac:dyDescent="0.2">
      <c r="B21" s="80">
        <v>340</v>
      </c>
      <c r="C21" s="89">
        <v>183</v>
      </c>
      <c r="D21" s="79" t="s">
        <v>121</v>
      </c>
      <c r="E21" s="78" t="s">
        <v>125</v>
      </c>
      <c r="F21" s="95" t="s">
        <v>130</v>
      </c>
      <c r="I21" s="104" t="s">
        <v>121</v>
      </c>
      <c r="J21" s="101">
        <v>15</v>
      </c>
      <c r="K21" s="103">
        <f>(J21/J22)*100</f>
        <v>31.914893617021278</v>
      </c>
      <c r="L21" s="102" t="s">
        <v>121</v>
      </c>
    </row>
    <row r="22" spans="2:16" x14ac:dyDescent="0.2">
      <c r="B22" s="91">
        <v>520</v>
      </c>
      <c r="C22" s="86">
        <v>340</v>
      </c>
      <c r="D22" s="90" t="s">
        <v>126</v>
      </c>
      <c r="E22" s="83" t="s">
        <v>122</v>
      </c>
      <c r="F22" s="82" t="s">
        <v>119</v>
      </c>
      <c r="J22" s="101">
        <f>SUM(J20:J21)</f>
        <v>47</v>
      </c>
      <c r="K22" s="101"/>
    </row>
    <row r="23" spans="2:16" x14ac:dyDescent="0.2">
      <c r="B23" s="80">
        <v>340</v>
      </c>
      <c r="C23" s="89">
        <v>183</v>
      </c>
      <c r="D23" s="79" t="s">
        <v>121</v>
      </c>
      <c r="E23" s="78" t="s">
        <v>120</v>
      </c>
      <c r="F23" s="95" t="s">
        <v>130</v>
      </c>
    </row>
    <row r="24" spans="2:16" ht="16" x14ac:dyDescent="0.2">
      <c r="B24" s="91">
        <v>520</v>
      </c>
      <c r="C24" s="86">
        <v>340</v>
      </c>
      <c r="D24" s="90" t="s">
        <v>126</v>
      </c>
      <c r="E24" s="83" t="s">
        <v>123</v>
      </c>
      <c r="F24" s="93" t="s">
        <v>130</v>
      </c>
      <c r="I24" s="99" t="s">
        <v>164</v>
      </c>
      <c r="J24" s="100" t="s">
        <v>163</v>
      </c>
    </row>
    <row r="25" spans="2:16" x14ac:dyDescent="0.2">
      <c r="B25" s="80">
        <v>340</v>
      </c>
      <c r="C25" s="89">
        <v>183</v>
      </c>
      <c r="D25" s="88" t="s">
        <v>126</v>
      </c>
      <c r="E25" s="78" t="s">
        <v>123</v>
      </c>
      <c r="F25" s="87" t="s">
        <v>124</v>
      </c>
    </row>
    <row r="26" spans="2:16" ht="16" x14ac:dyDescent="0.2">
      <c r="B26" s="86">
        <v>340</v>
      </c>
      <c r="C26" s="85">
        <v>183</v>
      </c>
      <c r="D26" s="90" t="s">
        <v>126</v>
      </c>
      <c r="E26" s="83" t="s">
        <v>125</v>
      </c>
      <c r="F26" s="98" t="s">
        <v>129</v>
      </c>
      <c r="I26" s="99" t="s">
        <v>162</v>
      </c>
    </row>
    <row r="27" spans="2:16" x14ac:dyDescent="0.2">
      <c r="B27" s="80">
        <v>340</v>
      </c>
      <c r="C27" s="89">
        <v>183</v>
      </c>
      <c r="D27" s="88" t="s">
        <v>126</v>
      </c>
      <c r="E27" s="78" t="s">
        <v>120</v>
      </c>
      <c r="F27" s="87" t="s">
        <v>124</v>
      </c>
    </row>
    <row r="28" spans="2:16" x14ac:dyDescent="0.2">
      <c r="B28" s="86">
        <v>340</v>
      </c>
      <c r="C28" s="85">
        <v>183</v>
      </c>
      <c r="D28" s="84" t="s">
        <v>121</v>
      </c>
      <c r="E28" s="83" t="s">
        <v>125</v>
      </c>
      <c r="F28" s="94" t="s">
        <v>124</v>
      </c>
      <c r="I28" s="71" t="s">
        <v>161</v>
      </c>
    </row>
    <row r="29" spans="2:16" ht="16" x14ac:dyDescent="0.2">
      <c r="B29" s="81">
        <v>520</v>
      </c>
      <c r="C29" s="89">
        <v>183</v>
      </c>
      <c r="D29" s="79" t="s">
        <v>121</v>
      </c>
      <c r="E29" s="78" t="s">
        <v>128</v>
      </c>
      <c r="F29" s="77" t="s">
        <v>119</v>
      </c>
      <c r="I29" s="97" t="s">
        <v>124</v>
      </c>
      <c r="J29" s="96">
        <v>0.18</v>
      </c>
    </row>
    <row r="30" spans="2:16" ht="16" x14ac:dyDescent="0.2">
      <c r="B30" s="91">
        <v>520</v>
      </c>
      <c r="C30" s="86">
        <v>340</v>
      </c>
      <c r="D30" s="90" t="s">
        <v>126</v>
      </c>
      <c r="E30" s="83" t="s">
        <v>128</v>
      </c>
      <c r="F30" s="98" t="s">
        <v>129</v>
      </c>
      <c r="I30" s="97" t="s">
        <v>119</v>
      </c>
      <c r="J30" s="96">
        <v>0.3</v>
      </c>
    </row>
    <row r="31" spans="2:16" ht="16" x14ac:dyDescent="0.2">
      <c r="B31" s="89">
        <v>183</v>
      </c>
      <c r="C31" s="81">
        <v>520</v>
      </c>
      <c r="D31" s="79" t="s">
        <v>121</v>
      </c>
      <c r="E31" s="78" t="s">
        <v>127</v>
      </c>
      <c r="F31" s="92" t="s">
        <v>129</v>
      </c>
      <c r="I31" s="97" t="s">
        <v>129</v>
      </c>
      <c r="J31" s="96">
        <v>0.26</v>
      </c>
    </row>
    <row r="32" spans="2:16" ht="16" x14ac:dyDescent="0.2">
      <c r="B32" s="91">
        <v>520</v>
      </c>
      <c r="C32" s="86">
        <v>340</v>
      </c>
      <c r="D32" s="90" t="s">
        <v>126</v>
      </c>
      <c r="E32" s="83" t="s">
        <v>131</v>
      </c>
      <c r="F32" s="82" t="s">
        <v>119</v>
      </c>
      <c r="I32" s="97" t="s">
        <v>130</v>
      </c>
      <c r="J32" s="96">
        <v>0.26</v>
      </c>
    </row>
    <row r="33" spans="2:6" x14ac:dyDescent="0.2">
      <c r="B33" s="81">
        <v>520</v>
      </c>
      <c r="C33" s="80">
        <v>340</v>
      </c>
      <c r="D33" s="88" t="s">
        <v>126</v>
      </c>
      <c r="E33" s="78" t="s">
        <v>128</v>
      </c>
      <c r="F33" s="95" t="s">
        <v>130</v>
      </c>
    </row>
    <row r="34" spans="2:6" x14ac:dyDescent="0.2">
      <c r="B34" s="86">
        <v>340</v>
      </c>
      <c r="C34" s="85">
        <v>183</v>
      </c>
      <c r="D34" s="90" t="s">
        <v>126</v>
      </c>
      <c r="E34" s="83" t="s">
        <v>120</v>
      </c>
      <c r="F34" s="94" t="s">
        <v>124</v>
      </c>
    </row>
    <row r="35" spans="2:6" x14ac:dyDescent="0.2">
      <c r="B35" s="89">
        <v>183</v>
      </c>
      <c r="C35" s="81">
        <v>520</v>
      </c>
      <c r="D35" s="79" t="s">
        <v>121</v>
      </c>
      <c r="E35" s="78" t="s">
        <v>127</v>
      </c>
      <c r="F35" s="77" t="s">
        <v>119</v>
      </c>
    </row>
    <row r="36" spans="2:6" x14ac:dyDescent="0.2">
      <c r="B36" s="86">
        <v>340</v>
      </c>
      <c r="C36" s="85">
        <v>183</v>
      </c>
      <c r="D36" s="90" t="s">
        <v>126</v>
      </c>
      <c r="E36" s="83" t="s">
        <v>131</v>
      </c>
      <c r="F36" s="82" t="s">
        <v>119</v>
      </c>
    </row>
    <row r="37" spans="2:6" x14ac:dyDescent="0.2">
      <c r="B37" s="89">
        <v>183</v>
      </c>
      <c r="C37" s="80">
        <v>340</v>
      </c>
      <c r="D37" s="88" t="s">
        <v>126</v>
      </c>
      <c r="E37" s="78" t="s">
        <v>131</v>
      </c>
      <c r="F37" s="77" t="s">
        <v>119</v>
      </c>
    </row>
    <row r="38" spans="2:6" x14ac:dyDescent="0.2">
      <c r="B38" s="86">
        <v>340</v>
      </c>
      <c r="C38" s="85">
        <v>183</v>
      </c>
      <c r="D38" s="84" t="s">
        <v>121</v>
      </c>
      <c r="E38" s="83" t="s">
        <v>122</v>
      </c>
      <c r="F38" s="93" t="s">
        <v>130</v>
      </c>
    </row>
    <row r="39" spans="2:6" x14ac:dyDescent="0.2">
      <c r="B39" s="81">
        <v>520</v>
      </c>
      <c r="C39" s="80">
        <v>340</v>
      </c>
      <c r="D39" s="79" t="s">
        <v>121</v>
      </c>
      <c r="E39" s="78" t="s">
        <v>127</v>
      </c>
      <c r="F39" s="92" t="s">
        <v>129</v>
      </c>
    </row>
    <row r="40" spans="2:6" x14ac:dyDescent="0.2">
      <c r="B40" s="91">
        <v>520</v>
      </c>
      <c r="C40" s="85">
        <v>183</v>
      </c>
      <c r="D40" s="84" t="s">
        <v>121</v>
      </c>
      <c r="E40" s="83" t="s">
        <v>128</v>
      </c>
      <c r="F40" s="82" t="s">
        <v>119</v>
      </c>
    </row>
    <row r="41" spans="2:6" x14ac:dyDescent="0.2">
      <c r="B41" s="80">
        <v>340</v>
      </c>
      <c r="C41" s="89">
        <v>183</v>
      </c>
      <c r="D41" s="88" t="s">
        <v>126</v>
      </c>
      <c r="E41" s="78" t="s">
        <v>125</v>
      </c>
      <c r="F41" s="87" t="s">
        <v>124</v>
      </c>
    </row>
    <row r="42" spans="2:6" x14ac:dyDescent="0.2">
      <c r="B42" s="91">
        <v>520</v>
      </c>
      <c r="C42" s="85">
        <v>183</v>
      </c>
      <c r="D42" s="90" t="s">
        <v>126</v>
      </c>
      <c r="E42" s="83" t="s">
        <v>127</v>
      </c>
      <c r="F42" s="82" t="s">
        <v>119</v>
      </c>
    </row>
    <row r="43" spans="2:6" x14ac:dyDescent="0.2">
      <c r="B43" s="80">
        <v>340</v>
      </c>
      <c r="C43" s="89">
        <v>183</v>
      </c>
      <c r="D43" s="88" t="s">
        <v>126</v>
      </c>
      <c r="E43" s="78" t="s">
        <v>125</v>
      </c>
      <c r="F43" s="77" t="s">
        <v>119</v>
      </c>
    </row>
    <row r="44" spans="2:6" x14ac:dyDescent="0.2">
      <c r="B44" s="86">
        <v>340</v>
      </c>
      <c r="C44" s="85">
        <v>183</v>
      </c>
      <c r="D44" s="90" t="s">
        <v>126</v>
      </c>
      <c r="E44" s="83" t="s">
        <v>123</v>
      </c>
      <c r="F44" s="82" t="s">
        <v>119</v>
      </c>
    </row>
    <row r="45" spans="2:6" x14ac:dyDescent="0.2">
      <c r="B45" s="80">
        <v>340</v>
      </c>
      <c r="C45" s="89">
        <v>183</v>
      </c>
      <c r="D45" s="88" t="s">
        <v>126</v>
      </c>
      <c r="E45" s="78" t="s">
        <v>123</v>
      </c>
      <c r="F45" s="77" t="s">
        <v>119</v>
      </c>
    </row>
    <row r="46" spans="2:6" x14ac:dyDescent="0.2">
      <c r="B46" s="86">
        <v>340</v>
      </c>
      <c r="C46" s="85">
        <v>183</v>
      </c>
      <c r="D46" s="84" t="s">
        <v>121</v>
      </c>
      <c r="E46" s="83" t="s">
        <v>125</v>
      </c>
      <c r="F46" s="82" t="s">
        <v>119</v>
      </c>
    </row>
    <row r="47" spans="2:6" x14ac:dyDescent="0.2">
      <c r="B47" s="80">
        <v>340</v>
      </c>
      <c r="C47" s="89">
        <v>183</v>
      </c>
      <c r="D47" s="88" t="s">
        <v>126</v>
      </c>
      <c r="E47" s="78" t="s">
        <v>125</v>
      </c>
      <c r="F47" s="87" t="s">
        <v>124</v>
      </c>
    </row>
    <row r="48" spans="2:6" x14ac:dyDescent="0.2">
      <c r="B48" s="86">
        <v>340</v>
      </c>
      <c r="C48" s="85">
        <v>183</v>
      </c>
      <c r="D48" s="84" t="s">
        <v>121</v>
      </c>
      <c r="E48" s="83" t="s">
        <v>123</v>
      </c>
      <c r="F48" s="82" t="s">
        <v>119</v>
      </c>
    </row>
    <row r="49" spans="2:6" x14ac:dyDescent="0.2">
      <c r="B49" s="81">
        <v>520</v>
      </c>
      <c r="C49" s="80">
        <v>340</v>
      </c>
      <c r="D49" s="79" t="s">
        <v>121</v>
      </c>
      <c r="E49" s="78" t="s">
        <v>122</v>
      </c>
      <c r="F49" s="77" t="s">
        <v>119</v>
      </c>
    </row>
    <row r="50" spans="2:6" x14ac:dyDescent="0.2">
      <c r="B50" s="76">
        <v>340</v>
      </c>
      <c r="C50" s="75">
        <v>183</v>
      </c>
      <c r="D50" s="74" t="s">
        <v>121</v>
      </c>
      <c r="E50" s="73" t="s">
        <v>120</v>
      </c>
      <c r="F50" s="72" t="s">
        <v>119</v>
      </c>
    </row>
  </sheetData>
  <mergeCells count="2">
    <mergeCell ref="I4:K4"/>
    <mergeCell ref="I12:K1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C8181-93BC-4040-9971-44851DB72117}">
  <sheetPr>
    <tabColor rgb="FF92D050"/>
  </sheetPr>
  <dimension ref="B3:L144"/>
  <sheetViews>
    <sheetView tabSelected="1" topLeftCell="A71" workbookViewId="0">
      <selection activeCell="P23" sqref="P23"/>
    </sheetView>
  </sheetViews>
  <sheetFormatPr baseColWidth="10" defaultRowHeight="14" x14ac:dyDescent="0.2"/>
  <cols>
    <col min="1" max="16384" width="10.83203125" style="122"/>
  </cols>
  <sheetData>
    <row r="3" spans="2:12" x14ac:dyDescent="0.2">
      <c r="B3" s="126" t="s">
        <v>19</v>
      </c>
      <c r="C3" s="126" t="s">
        <v>160</v>
      </c>
      <c r="D3" s="126" t="s">
        <v>159</v>
      </c>
      <c r="E3" s="126" t="s">
        <v>158</v>
      </c>
      <c r="F3" s="126" t="s">
        <v>157</v>
      </c>
      <c r="G3" s="126" t="s">
        <v>156</v>
      </c>
      <c r="H3" s="126" t="s">
        <v>155</v>
      </c>
      <c r="I3" s="126" t="s">
        <v>154</v>
      </c>
      <c r="J3" s="126" t="s">
        <v>153</v>
      </c>
      <c r="K3" s="126" t="s">
        <v>152</v>
      </c>
      <c r="L3" s="126" t="s">
        <v>151</v>
      </c>
    </row>
    <row r="4" spans="2:12" x14ac:dyDescent="0.2">
      <c r="B4" s="125">
        <v>340</v>
      </c>
      <c r="C4" s="125">
        <v>9</v>
      </c>
      <c r="D4" s="125">
        <v>9</v>
      </c>
      <c r="E4" s="125">
        <v>9</v>
      </c>
      <c r="F4" s="125">
        <v>9</v>
      </c>
      <c r="G4" s="125">
        <v>9</v>
      </c>
      <c r="H4" s="125">
        <v>9</v>
      </c>
      <c r="I4" s="125">
        <v>9</v>
      </c>
      <c r="J4" s="125">
        <v>9</v>
      </c>
      <c r="K4" s="125">
        <v>5</v>
      </c>
      <c r="L4" s="125">
        <v>9</v>
      </c>
    </row>
    <row r="5" spans="2:12" x14ac:dyDescent="0.2">
      <c r="B5" s="124">
        <v>183</v>
      </c>
      <c r="C5" s="124">
        <v>8</v>
      </c>
      <c r="D5" s="124">
        <v>8</v>
      </c>
      <c r="E5" s="124">
        <v>7</v>
      </c>
      <c r="F5" s="124">
        <v>7</v>
      </c>
      <c r="G5" s="124">
        <v>7</v>
      </c>
      <c r="H5" s="124">
        <v>7</v>
      </c>
      <c r="I5" s="124">
        <v>7</v>
      </c>
      <c r="J5" s="124">
        <v>7</v>
      </c>
      <c r="K5" s="124">
        <v>1</v>
      </c>
      <c r="L5" s="124">
        <v>7</v>
      </c>
    </row>
    <row r="6" spans="2:12" x14ac:dyDescent="0.2">
      <c r="B6" s="125">
        <v>340</v>
      </c>
      <c r="C6" s="125">
        <v>7</v>
      </c>
      <c r="D6" s="125">
        <v>9</v>
      </c>
      <c r="E6" s="125">
        <v>7</v>
      </c>
      <c r="F6" s="125">
        <v>9</v>
      </c>
      <c r="G6" s="125">
        <v>5</v>
      </c>
      <c r="H6" s="125">
        <v>8</v>
      </c>
      <c r="I6" s="125">
        <v>9</v>
      </c>
      <c r="J6" s="125">
        <v>4</v>
      </c>
      <c r="K6" s="125">
        <v>1</v>
      </c>
      <c r="L6" s="125">
        <v>8</v>
      </c>
    </row>
    <row r="7" spans="2:12" x14ac:dyDescent="0.2">
      <c r="B7" s="124">
        <v>183</v>
      </c>
      <c r="C7" s="124">
        <v>8</v>
      </c>
      <c r="D7" s="124">
        <v>8</v>
      </c>
      <c r="E7" s="124">
        <v>8</v>
      </c>
      <c r="F7" s="124">
        <v>8</v>
      </c>
      <c r="G7" s="124">
        <v>8</v>
      </c>
      <c r="H7" s="124">
        <v>8</v>
      </c>
      <c r="I7" s="124">
        <v>8</v>
      </c>
      <c r="J7" s="124">
        <v>8</v>
      </c>
      <c r="K7" s="124">
        <v>1</v>
      </c>
      <c r="L7" s="124">
        <v>8</v>
      </c>
    </row>
    <row r="8" spans="2:12" x14ac:dyDescent="0.2">
      <c r="B8" s="125">
        <v>520</v>
      </c>
      <c r="C8" s="125">
        <v>7</v>
      </c>
      <c r="D8" s="125">
        <v>9</v>
      </c>
      <c r="E8" s="125">
        <v>7</v>
      </c>
      <c r="F8" s="125">
        <v>7</v>
      </c>
      <c r="G8" s="125">
        <v>8</v>
      </c>
      <c r="H8" s="125">
        <v>7</v>
      </c>
      <c r="I8" s="125">
        <v>8</v>
      </c>
      <c r="J8" s="125">
        <v>7</v>
      </c>
      <c r="K8" s="125">
        <v>2</v>
      </c>
      <c r="L8" s="125">
        <v>7</v>
      </c>
    </row>
    <row r="9" spans="2:12" x14ac:dyDescent="0.2">
      <c r="B9" s="124">
        <v>520</v>
      </c>
      <c r="C9" s="124">
        <v>8</v>
      </c>
      <c r="D9" s="124">
        <v>9</v>
      </c>
      <c r="E9" s="124">
        <v>9</v>
      </c>
      <c r="F9" s="124">
        <v>8</v>
      </c>
      <c r="G9" s="124">
        <v>9</v>
      </c>
      <c r="H9" s="124">
        <v>9</v>
      </c>
      <c r="I9" s="124">
        <v>9</v>
      </c>
      <c r="J9" s="124">
        <v>8</v>
      </c>
      <c r="K9" s="124">
        <v>3</v>
      </c>
      <c r="L9" s="124">
        <v>8</v>
      </c>
    </row>
    <row r="10" spans="2:12" x14ac:dyDescent="0.2">
      <c r="B10" s="125">
        <v>183</v>
      </c>
      <c r="C10" s="125">
        <v>9</v>
      </c>
      <c r="D10" s="125">
        <v>9</v>
      </c>
      <c r="E10" s="125">
        <v>9</v>
      </c>
      <c r="F10" s="125">
        <v>9</v>
      </c>
      <c r="G10" s="125">
        <v>9</v>
      </c>
      <c r="H10" s="125">
        <v>9</v>
      </c>
      <c r="I10" s="125">
        <v>9</v>
      </c>
      <c r="J10" s="125">
        <v>9</v>
      </c>
      <c r="K10" s="125">
        <v>5</v>
      </c>
      <c r="L10" s="125">
        <v>9</v>
      </c>
    </row>
    <row r="11" spans="2:12" x14ac:dyDescent="0.2">
      <c r="B11" s="124">
        <v>340</v>
      </c>
      <c r="C11" s="124">
        <v>9</v>
      </c>
      <c r="D11" s="124">
        <v>9</v>
      </c>
      <c r="E11" s="124">
        <v>9</v>
      </c>
      <c r="F11" s="124">
        <v>8</v>
      </c>
      <c r="G11" s="124">
        <v>8</v>
      </c>
      <c r="H11" s="124">
        <v>8</v>
      </c>
      <c r="I11" s="124">
        <v>8</v>
      </c>
      <c r="J11" s="124">
        <v>8</v>
      </c>
      <c r="K11" s="124">
        <v>1</v>
      </c>
      <c r="L11" s="124">
        <v>9</v>
      </c>
    </row>
    <row r="12" spans="2:12" x14ac:dyDescent="0.2">
      <c r="B12" s="125">
        <v>183</v>
      </c>
      <c r="C12" s="125">
        <v>5</v>
      </c>
      <c r="D12" s="125">
        <v>8</v>
      </c>
      <c r="E12" s="125">
        <v>7</v>
      </c>
      <c r="F12" s="125">
        <v>7</v>
      </c>
      <c r="G12" s="125">
        <v>7</v>
      </c>
      <c r="H12" s="125">
        <v>7</v>
      </c>
      <c r="I12" s="125">
        <v>7</v>
      </c>
      <c r="J12" s="125">
        <v>7</v>
      </c>
      <c r="K12" s="125">
        <v>1</v>
      </c>
      <c r="L12" s="125">
        <v>7</v>
      </c>
    </row>
    <row r="13" spans="2:12" x14ac:dyDescent="0.2">
      <c r="B13" s="124">
        <v>520</v>
      </c>
      <c r="C13" s="124">
        <v>7</v>
      </c>
      <c r="D13" s="124">
        <v>8</v>
      </c>
      <c r="E13" s="124">
        <v>8</v>
      </c>
      <c r="F13" s="124">
        <v>5</v>
      </c>
      <c r="G13" s="124">
        <v>7</v>
      </c>
      <c r="H13" s="124">
        <v>8</v>
      </c>
      <c r="I13" s="124">
        <v>5</v>
      </c>
      <c r="J13" s="124">
        <v>7</v>
      </c>
      <c r="K13" s="124">
        <v>1</v>
      </c>
      <c r="L13" s="124">
        <v>8</v>
      </c>
    </row>
    <row r="14" spans="2:12" x14ac:dyDescent="0.2">
      <c r="B14" s="125">
        <v>520</v>
      </c>
      <c r="C14" s="125">
        <v>9</v>
      </c>
      <c r="D14" s="125">
        <v>9</v>
      </c>
      <c r="E14" s="125">
        <v>7</v>
      </c>
      <c r="F14" s="125">
        <v>8</v>
      </c>
      <c r="G14" s="125">
        <v>8</v>
      </c>
      <c r="H14" s="125">
        <v>8</v>
      </c>
      <c r="I14" s="125">
        <v>8</v>
      </c>
      <c r="J14" s="125">
        <v>8</v>
      </c>
      <c r="K14" s="125">
        <v>5</v>
      </c>
      <c r="L14" s="125">
        <v>8</v>
      </c>
    </row>
    <row r="15" spans="2:12" x14ac:dyDescent="0.2">
      <c r="B15" s="124">
        <v>520</v>
      </c>
      <c r="C15" s="124">
        <v>7</v>
      </c>
      <c r="D15" s="124">
        <v>9</v>
      </c>
      <c r="E15" s="124">
        <v>7</v>
      </c>
      <c r="F15" s="124">
        <v>5</v>
      </c>
      <c r="G15" s="124">
        <v>5</v>
      </c>
      <c r="H15" s="124">
        <v>7</v>
      </c>
      <c r="I15" s="124">
        <v>7</v>
      </c>
      <c r="J15" s="124">
        <v>5</v>
      </c>
      <c r="K15" s="124">
        <v>1</v>
      </c>
      <c r="L15" s="124">
        <v>7</v>
      </c>
    </row>
    <row r="16" spans="2:12" x14ac:dyDescent="0.2">
      <c r="B16" s="125">
        <v>183</v>
      </c>
      <c r="C16" s="125">
        <v>5</v>
      </c>
      <c r="D16" s="125">
        <v>5</v>
      </c>
      <c r="E16" s="125">
        <v>4</v>
      </c>
      <c r="F16" s="125">
        <v>4</v>
      </c>
      <c r="G16" s="125">
        <v>4</v>
      </c>
      <c r="H16" s="125">
        <v>7</v>
      </c>
      <c r="I16" s="125">
        <v>8</v>
      </c>
      <c r="J16" s="125">
        <v>6</v>
      </c>
      <c r="K16" s="125">
        <v>4</v>
      </c>
      <c r="L16" s="125">
        <v>5</v>
      </c>
    </row>
    <row r="17" spans="2:12" x14ac:dyDescent="0.2">
      <c r="B17" s="124">
        <v>183</v>
      </c>
      <c r="C17" s="124">
        <v>7</v>
      </c>
      <c r="D17" s="124">
        <v>9</v>
      </c>
      <c r="E17" s="124">
        <v>4</v>
      </c>
      <c r="F17" s="124">
        <v>5</v>
      </c>
      <c r="G17" s="124">
        <v>4</v>
      </c>
      <c r="H17" s="124">
        <v>8</v>
      </c>
      <c r="I17" s="124">
        <v>7</v>
      </c>
      <c r="J17" s="124">
        <v>7</v>
      </c>
      <c r="K17" s="124">
        <v>6</v>
      </c>
      <c r="L17" s="124">
        <v>5</v>
      </c>
    </row>
    <row r="18" spans="2:12" x14ac:dyDescent="0.2">
      <c r="B18" s="125">
        <v>183</v>
      </c>
      <c r="C18" s="125">
        <v>4</v>
      </c>
      <c r="D18" s="125">
        <v>4</v>
      </c>
      <c r="E18" s="125">
        <v>5</v>
      </c>
      <c r="F18" s="125">
        <v>4</v>
      </c>
      <c r="G18" s="125">
        <v>4</v>
      </c>
      <c r="H18" s="125">
        <v>5</v>
      </c>
      <c r="I18" s="125">
        <v>6</v>
      </c>
      <c r="J18" s="125">
        <v>6</v>
      </c>
      <c r="K18" s="125">
        <v>5</v>
      </c>
      <c r="L18" s="125">
        <v>5</v>
      </c>
    </row>
    <row r="19" spans="2:12" x14ac:dyDescent="0.2">
      <c r="B19" s="124">
        <v>183</v>
      </c>
      <c r="C19" s="124">
        <v>8</v>
      </c>
      <c r="D19" s="124">
        <v>9</v>
      </c>
      <c r="E19" s="124">
        <v>9</v>
      </c>
      <c r="F19" s="124">
        <v>9</v>
      </c>
      <c r="G19" s="124">
        <v>7</v>
      </c>
      <c r="H19" s="124">
        <v>9</v>
      </c>
      <c r="I19" s="124">
        <v>9</v>
      </c>
      <c r="J19" s="124">
        <v>9</v>
      </c>
      <c r="K19" s="124">
        <v>1</v>
      </c>
      <c r="L19" s="124">
        <v>8</v>
      </c>
    </row>
    <row r="20" spans="2:12" x14ac:dyDescent="0.2">
      <c r="B20" s="125">
        <v>520</v>
      </c>
      <c r="C20" s="125">
        <v>8</v>
      </c>
      <c r="D20" s="125">
        <v>9</v>
      </c>
      <c r="E20" s="125">
        <v>7</v>
      </c>
      <c r="F20" s="125">
        <v>9</v>
      </c>
      <c r="G20" s="125">
        <v>8</v>
      </c>
      <c r="H20" s="125">
        <v>9</v>
      </c>
      <c r="I20" s="125">
        <v>9</v>
      </c>
      <c r="J20" s="125">
        <v>9</v>
      </c>
      <c r="K20" s="125">
        <v>1</v>
      </c>
      <c r="L20" s="125">
        <v>7</v>
      </c>
    </row>
    <row r="21" spans="2:12" x14ac:dyDescent="0.2">
      <c r="B21" s="124">
        <v>183</v>
      </c>
      <c r="C21" s="124">
        <v>9</v>
      </c>
      <c r="D21" s="124">
        <v>9</v>
      </c>
      <c r="E21" s="124">
        <v>6</v>
      </c>
      <c r="F21" s="124">
        <v>5</v>
      </c>
      <c r="G21" s="124">
        <v>7</v>
      </c>
      <c r="H21" s="124">
        <v>8</v>
      </c>
      <c r="I21" s="124">
        <v>7</v>
      </c>
      <c r="J21" s="124">
        <v>7</v>
      </c>
      <c r="K21" s="124">
        <v>1</v>
      </c>
      <c r="L21" s="124">
        <v>6</v>
      </c>
    </row>
    <row r="22" spans="2:12" x14ac:dyDescent="0.2">
      <c r="B22" s="125">
        <v>340</v>
      </c>
      <c r="C22" s="125">
        <v>5</v>
      </c>
      <c r="D22" s="125">
        <v>8</v>
      </c>
      <c r="E22" s="125">
        <v>5</v>
      </c>
      <c r="F22" s="125">
        <v>6</v>
      </c>
      <c r="G22" s="125">
        <v>6</v>
      </c>
      <c r="H22" s="125">
        <v>6</v>
      </c>
      <c r="I22" s="125">
        <v>6</v>
      </c>
      <c r="J22" s="125">
        <v>6</v>
      </c>
      <c r="K22" s="125">
        <v>1</v>
      </c>
      <c r="L22" s="125">
        <v>5</v>
      </c>
    </row>
    <row r="23" spans="2:12" x14ac:dyDescent="0.2">
      <c r="B23" s="124">
        <v>183</v>
      </c>
      <c r="C23" s="124">
        <v>3</v>
      </c>
      <c r="D23" s="124">
        <v>6</v>
      </c>
      <c r="E23" s="124">
        <v>5</v>
      </c>
      <c r="F23" s="124">
        <v>4</v>
      </c>
      <c r="G23" s="124">
        <v>6</v>
      </c>
      <c r="H23" s="124">
        <v>7</v>
      </c>
      <c r="I23" s="124">
        <v>7</v>
      </c>
      <c r="J23" s="124">
        <v>7</v>
      </c>
      <c r="K23" s="124">
        <v>4</v>
      </c>
      <c r="L23" s="124">
        <v>4</v>
      </c>
    </row>
    <row r="24" spans="2:12" x14ac:dyDescent="0.2">
      <c r="B24" s="125">
        <v>183</v>
      </c>
      <c r="C24" s="125">
        <v>7</v>
      </c>
      <c r="D24" s="125">
        <v>9</v>
      </c>
      <c r="E24" s="125">
        <v>5</v>
      </c>
      <c r="F24" s="125">
        <v>6</v>
      </c>
      <c r="G24" s="125">
        <v>7</v>
      </c>
      <c r="H24" s="125">
        <v>9</v>
      </c>
      <c r="I24" s="125">
        <v>8</v>
      </c>
      <c r="J24" s="125">
        <v>8</v>
      </c>
      <c r="K24" s="125">
        <v>1</v>
      </c>
      <c r="L24" s="125">
        <v>6</v>
      </c>
    </row>
    <row r="25" spans="2:12" x14ac:dyDescent="0.2">
      <c r="B25" s="124">
        <v>520</v>
      </c>
      <c r="C25" s="124">
        <v>9</v>
      </c>
      <c r="D25" s="124">
        <v>9</v>
      </c>
      <c r="E25" s="124">
        <v>9</v>
      </c>
      <c r="F25" s="124">
        <v>9</v>
      </c>
      <c r="G25" s="124">
        <v>9</v>
      </c>
      <c r="H25" s="124">
        <v>9</v>
      </c>
      <c r="I25" s="124">
        <v>9</v>
      </c>
      <c r="J25" s="124">
        <v>9</v>
      </c>
      <c r="K25" s="124">
        <v>5</v>
      </c>
      <c r="L25" s="124">
        <v>9</v>
      </c>
    </row>
    <row r="26" spans="2:12" x14ac:dyDescent="0.2">
      <c r="B26" s="125">
        <v>340</v>
      </c>
      <c r="C26" s="125">
        <v>4</v>
      </c>
      <c r="D26" s="125">
        <v>9</v>
      </c>
      <c r="E26" s="125">
        <v>7</v>
      </c>
      <c r="F26" s="125">
        <v>8</v>
      </c>
      <c r="G26" s="125">
        <v>8</v>
      </c>
      <c r="H26" s="125">
        <v>9</v>
      </c>
      <c r="I26" s="125">
        <v>8</v>
      </c>
      <c r="J26" s="125">
        <v>8</v>
      </c>
      <c r="K26" s="125">
        <v>2</v>
      </c>
      <c r="L26" s="125">
        <v>8</v>
      </c>
    </row>
    <row r="27" spans="2:12" x14ac:dyDescent="0.2">
      <c r="B27" s="124">
        <v>340</v>
      </c>
      <c r="C27" s="124">
        <v>9</v>
      </c>
      <c r="D27" s="124">
        <v>9</v>
      </c>
      <c r="E27" s="124">
        <v>9</v>
      </c>
      <c r="F27" s="124">
        <v>9</v>
      </c>
      <c r="G27" s="124">
        <v>9</v>
      </c>
      <c r="H27" s="124">
        <v>9</v>
      </c>
      <c r="I27" s="124">
        <v>9</v>
      </c>
      <c r="J27" s="124">
        <v>8</v>
      </c>
      <c r="K27" s="124">
        <v>5</v>
      </c>
      <c r="L27" s="124">
        <v>9</v>
      </c>
    </row>
    <row r="28" spans="2:12" x14ac:dyDescent="0.2">
      <c r="B28" s="125">
        <v>183</v>
      </c>
      <c r="C28" s="125">
        <v>9</v>
      </c>
      <c r="D28" s="125">
        <v>9</v>
      </c>
      <c r="E28" s="125">
        <v>7</v>
      </c>
      <c r="F28" s="125">
        <v>7</v>
      </c>
      <c r="G28" s="125">
        <v>7</v>
      </c>
      <c r="H28" s="125">
        <v>8</v>
      </c>
      <c r="I28" s="125">
        <v>8</v>
      </c>
      <c r="J28" s="125">
        <v>8</v>
      </c>
      <c r="K28" s="125">
        <v>6</v>
      </c>
      <c r="L28" s="125">
        <v>9</v>
      </c>
    </row>
    <row r="29" spans="2:12" x14ac:dyDescent="0.2">
      <c r="B29" s="124">
        <v>340</v>
      </c>
      <c r="C29" s="124">
        <v>6</v>
      </c>
      <c r="D29" s="124">
        <v>9</v>
      </c>
      <c r="E29" s="124">
        <v>4</v>
      </c>
      <c r="F29" s="124">
        <v>4</v>
      </c>
      <c r="G29" s="124">
        <v>7</v>
      </c>
      <c r="H29" s="124">
        <v>7</v>
      </c>
      <c r="I29" s="124">
        <v>5</v>
      </c>
      <c r="J29" s="124">
        <v>6</v>
      </c>
      <c r="K29" s="124">
        <v>1</v>
      </c>
      <c r="L29" s="124">
        <v>5</v>
      </c>
    </row>
    <row r="30" spans="2:12" x14ac:dyDescent="0.2">
      <c r="B30" s="125">
        <v>340</v>
      </c>
      <c r="C30" s="125">
        <v>9</v>
      </c>
      <c r="D30" s="125">
        <v>9</v>
      </c>
      <c r="E30" s="125">
        <v>6</v>
      </c>
      <c r="F30" s="125">
        <v>6</v>
      </c>
      <c r="G30" s="125">
        <v>7</v>
      </c>
      <c r="H30" s="125">
        <v>9</v>
      </c>
      <c r="I30" s="125">
        <v>8</v>
      </c>
      <c r="J30" s="125">
        <v>9</v>
      </c>
      <c r="K30" s="125">
        <v>1</v>
      </c>
      <c r="L30" s="125">
        <v>7</v>
      </c>
    </row>
    <row r="31" spans="2:12" x14ac:dyDescent="0.2">
      <c r="B31" s="124">
        <v>183</v>
      </c>
      <c r="C31" s="124">
        <v>8</v>
      </c>
      <c r="D31" s="124">
        <v>8</v>
      </c>
      <c r="E31" s="124">
        <v>5</v>
      </c>
      <c r="F31" s="124">
        <v>5</v>
      </c>
      <c r="G31" s="124">
        <v>7</v>
      </c>
      <c r="H31" s="124">
        <v>8</v>
      </c>
      <c r="I31" s="124">
        <v>8</v>
      </c>
      <c r="J31" s="124">
        <v>8</v>
      </c>
      <c r="K31" s="124">
        <v>4</v>
      </c>
      <c r="L31" s="124">
        <v>7</v>
      </c>
    </row>
    <row r="32" spans="2:12" x14ac:dyDescent="0.2">
      <c r="B32" s="125">
        <v>183</v>
      </c>
      <c r="C32" s="125">
        <v>7</v>
      </c>
      <c r="D32" s="125">
        <v>8</v>
      </c>
      <c r="E32" s="125">
        <v>7</v>
      </c>
      <c r="F32" s="125">
        <v>8</v>
      </c>
      <c r="G32" s="125">
        <v>8</v>
      </c>
      <c r="H32" s="125">
        <v>8</v>
      </c>
      <c r="I32" s="125">
        <v>8</v>
      </c>
      <c r="J32" s="125">
        <v>7</v>
      </c>
      <c r="K32" s="125">
        <v>1</v>
      </c>
      <c r="L32" s="125">
        <v>8</v>
      </c>
    </row>
    <row r="33" spans="2:12" x14ac:dyDescent="0.2">
      <c r="B33" s="124">
        <v>340</v>
      </c>
      <c r="C33" s="124">
        <v>7</v>
      </c>
      <c r="D33" s="124">
        <v>8</v>
      </c>
      <c r="E33" s="124">
        <v>7</v>
      </c>
      <c r="F33" s="124">
        <v>6</v>
      </c>
      <c r="G33" s="124">
        <v>4</v>
      </c>
      <c r="H33" s="124">
        <v>7</v>
      </c>
      <c r="I33" s="124">
        <v>5</v>
      </c>
      <c r="J33" s="124">
        <v>5</v>
      </c>
      <c r="K33" s="124">
        <v>1</v>
      </c>
      <c r="L33" s="124">
        <v>8</v>
      </c>
    </row>
    <row r="34" spans="2:12" x14ac:dyDescent="0.2">
      <c r="B34" s="125">
        <v>520</v>
      </c>
      <c r="C34" s="125">
        <v>9</v>
      </c>
      <c r="D34" s="125">
        <v>9</v>
      </c>
      <c r="E34" s="125">
        <v>9</v>
      </c>
      <c r="F34" s="125">
        <v>9</v>
      </c>
      <c r="G34" s="125">
        <v>9</v>
      </c>
      <c r="H34" s="125">
        <v>9</v>
      </c>
      <c r="I34" s="125">
        <v>9</v>
      </c>
      <c r="J34" s="125">
        <v>9</v>
      </c>
      <c r="K34" s="125">
        <v>6</v>
      </c>
      <c r="L34" s="125">
        <v>9</v>
      </c>
    </row>
    <row r="35" spans="2:12" x14ac:dyDescent="0.2">
      <c r="B35" s="124">
        <v>183</v>
      </c>
      <c r="C35" s="124">
        <v>7</v>
      </c>
      <c r="D35" s="124">
        <v>8</v>
      </c>
      <c r="E35" s="124">
        <v>8</v>
      </c>
      <c r="F35" s="124">
        <v>7</v>
      </c>
      <c r="G35" s="124">
        <v>8</v>
      </c>
      <c r="H35" s="124">
        <v>8</v>
      </c>
      <c r="I35" s="124">
        <v>7</v>
      </c>
      <c r="J35" s="124">
        <v>7</v>
      </c>
      <c r="K35" s="124">
        <v>1</v>
      </c>
      <c r="L35" s="124">
        <v>7</v>
      </c>
    </row>
    <row r="36" spans="2:12" x14ac:dyDescent="0.2">
      <c r="B36" s="125">
        <v>340</v>
      </c>
      <c r="C36" s="125">
        <v>9</v>
      </c>
      <c r="D36" s="125">
        <v>9</v>
      </c>
      <c r="E36" s="125">
        <v>9</v>
      </c>
      <c r="F36" s="125">
        <v>9</v>
      </c>
      <c r="G36" s="125">
        <v>9</v>
      </c>
      <c r="H36" s="125">
        <v>9</v>
      </c>
      <c r="I36" s="125">
        <v>9</v>
      </c>
      <c r="J36" s="125">
        <v>9</v>
      </c>
      <c r="K36" s="125">
        <v>9</v>
      </c>
      <c r="L36" s="125">
        <v>9</v>
      </c>
    </row>
    <row r="37" spans="2:12" x14ac:dyDescent="0.2">
      <c r="B37" s="124">
        <v>183</v>
      </c>
      <c r="C37" s="124">
        <v>5</v>
      </c>
      <c r="D37" s="124">
        <v>9</v>
      </c>
      <c r="E37" s="124">
        <v>9</v>
      </c>
      <c r="F37" s="124">
        <v>9</v>
      </c>
      <c r="G37" s="124">
        <v>2</v>
      </c>
      <c r="H37" s="124">
        <v>8</v>
      </c>
      <c r="I37" s="124">
        <v>9</v>
      </c>
      <c r="J37" s="124">
        <v>7</v>
      </c>
      <c r="K37" s="124">
        <v>6</v>
      </c>
      <c r="L37" s="124">
        <v>9</v>
      </c>
    </row>
    <row r="38" spans="2:12" x14ac:dyDescent="0.2">
      <c r="B38" s="125">
        <v>520</v>
      </c>
      <c r="C38" s="125">
        <v>8</v>
      </c>
      <c r="D38" s="125">
        <v>9</v>
      </c>
      <c r="E38" s="125">
        <v>8</v>
      </c>
      <c r="F38" s="125">
        <v>8</v>
      </c>
      <c r="G38" s="125">
        <v>8</v>
      </c>
      <c r="H38" s="125">
        <v>8</v>
      </c>
      <c r="I38" s="125">
        <v>8</v>
      </c>
      <c r="J38" s="125">
        <v>9</v>
      </c>
      <c r="K38" s="125">
        <v>1</v>
      </c>
      <c r="L38" s="125">
        <v>8</v>
      </c>
    </row>
    <row r="39" spans="2:12" x14ac:dyDescent="0.2">
      <c r="B39" s="124">
        <v>183</v>
      </c>
      <c r="C39" s="124">
        <v>7</v>
      </c>
      <c r="D39" s="124">
        <v>9</v>
      </c>
      <c r="E39" s="124">
        <v>8</v>
      </c>
      <c r="F39" s="124">
        <v>8</v>
      </c>
      <c r="G39" s="124">
        <v>8</v>
      </c>
      <c r="H39" s="124">
        <v>8</v>
      </c>
      <c r="I39" s="124">
        <v>8</v>
      </c>
      <c r="J39" s="124">
        <v>8</v>
      </c>
      <c r="K39" s="124">
        <v>1</v>
      </c>
      <c r="L39" s="124">
        <v>8</v>
      </c>
    </row>
    <row r="40" spans="2:12" x14ac:dyDescent="0.2">
      <c r="B40" s="125">
        <v>183</v>
      </c>
      <c r="C40" s="125">
        <v>4</v>
      </c>
      <c r="D40" s="125">
        <v>6</v>
      </c>
      <c r="E40" s="125">
        <v>3</v>
      </c>
      <c r="F40" s="125">
        <v>3</v>
      </c>
      <c r="G40" s="125">
        <v>2</v>
      </c>
      <c r="H40" s="125">
        <v>2</v>
      </c>
      <c r="I40" s="125">
        <v>3</v>
      </c>
      <c r="J40" s="125">
        <v>2</v>
      </c>
      <c r="K40" s="125">
        <v>2</v>
      </c>
      <c r="L40" s="125">
        <v>2</v>
      </c>
    </row>
    <row r="41" spans="2:12" x14ac:dyDescent="0.2">
      <c r="B41" s="124">
        <v>520</v>
      </c>
      <c r="C41" s="124">
        <v>9</v>
      </c>
      <c r="D41" s="124">
        <v>9</v>
      </c>
      <c r="E41" s="124">
        <v>9</v>
      </c>
      <c r="F41" s="124">
        <v>9</v>
      </c>
      <c r="G41" s="124">
        <v>9</v>
      </c>
      <c r="H41" s="124">
        <v>9</v>
      </c>
      <c r="I41" s="124">
        <v>9</v>
      </c>
      <c r="J41" s="124">
        <v>9</v>
      </c>
      <c r="K41" s="124">
        <v>5</v>
      </c>
      <c r="L41" s="124">
        <v>9</v>
      </c>
    </row>
    <row r="42" spans="2:12" x14ac:dyDescent="0.2">
      <c r="B42" s="125">
        <v>520</v>
      </c>
      <c r="C42" s="125">
        <v>5</v>
      </c>
      <c r="D42" s="125">
        <v>8</v>
      </c>
      <c r="E42" s="125">
        <v>6</v>
      </c>
      <c r="F42" s="125">
        <v>8</v>
      </c>
      <c r="G42" s="125">
        <v>7</v>
      </c>
      <c r="H42" s="125">
        <v>5</v>
      </c>
      <c r="I42" s="125">
        <v>8</v>
      </c>
      <c r="J42" s="125">
        <v>7</v>
      </c>
      <c r="K42" s="125">
        <v>1</v>
      </c>
      <c r="L42" s="125">
        <v>6</v>
      </c>
    </row>
    <row r="43" spans="2:12" x14ac:dyDescent="0.2">
      <c r="B43" s="124">
        <v>183</v>
      </c>
      <c r="C43" s="124">
        <v>9</v>
      </c>
      <c r="D43" s="124">
        <v>9</v>
      </c>
      <c r="E43" s="124">
        <v>7</v>
      </c>
      <c r="F43" s="124">
        <v>7</v>
      </c>
      <c r="G43" s="124">
        <v>7</v>
      </c>
      <c r="H43" s="124">
        <v>7</v>
      </c>
      <c r="I43" s="124">
        <v>7</v>
      </c>
      <c r="J43" s="124">
        <v>7</v>
      </c>
      <c r="K43" s="124">
        <v>5</v>
      </c>
      <c r="L43" s="124">
        <v>7</v>
      </c>
    </row>
    <row r="44" spans="2:12" x14ac:dyDescent="0.2">
      <c r="B44" s="125">
        <v>340</v>
      </c>
      <c r="C44" s="125">
        <v>9</v>
      </c>
      <c r="D44" s="125">
        <v>9</v>
      </c>
      <c r="E44" s="125">
        <v>9</v>
      </c>
      <c r="F44" s="125">
        <v>9</v>
      </c>
      <c r="G44" s="125">
        <v>9</v>
      </c>
      <c r="H44" s="125">
        <v>9</v>
      </c>
      <c r="I44" s="125">
        <v>9</v>
      </c>
      <c r="J44" s="125">
        <v>9</v>
      </c>
      <c r="K44" s="125">
        <v>5</v>
      </c>
      <c r="L44" s="125">
        <v>9</v>
      </c>
    </row>
    <row r="45" spans="2:12" x14ac:dyDescent="0.2">
      <c r="B45" s="124">
        <v>520</v>
      </c>
      <c r="C45" s="124">
        <v>9</v>
      </c>
      <c r="D45" s="124">
        <v>9</v>
      </c>
      <c r="E45" s="124">
        <v>9</v>
      </c>
      <c r="F45" s="124">
        <v>9</v>
      </c>
      <c r="G45" s="124">
        <v>9</v>
      </c>
      <c r="H45" s="124">
        <v>9</v>
      </c>
      <c r="I45" s="124">
        <v>9</v>
      </c>
      <c r="J45" s="124">
        <v>9</v>
      </c>
      <c r="K45" s="124">
        <v>5</v>
      </c>
      <c r="L45" s="124">
        <v>9</v>
      </c>
    </row>
    <row r="46" spans="2:12" x14ac:dyDescent="0.2">
      <c r="B46" s="125">
        <v>520</v>
      </c>
      <c r="C46" s="125">
        <v>9</v>
      </c>
      <c r="D46" s="125">
        <v>9</v>
      </c>
      <c r="E46" s="125">
        <v>9</v>
      </c>
      <c r="F46" s="125">
        <v>9</v>
      </c>
      <c r="G46" s="125">
        <v>9</v>
      </c>
      <c r="H46" s="125">
        <v>9</v>
      </c>
      <c r="I46" s="125">
        <v>9</v>
      </c>
      <c r="J46" s="125">
        <v>9</v>
      </c>
      <c r="K46" s="125">
        <v>5</v>
      </c>
      <c r="L46" s="125">
        <v>9</v>
      </c>
    </row>
    <row r="47" spans="2:12" x14ac:dyDescent="0.2">
      <c r="B47" s="124">
        <v>520</v>
      </c>
      <c r="C47" s="124">
        <v>9</v>
      </c>
      <c r="D47" s="124">
        <v>9</v>
      </c>
      <c r="E47" s="124">
        <v>8</v>
      </c>
      <c r="F47" s="124">
        <v>8</v>
      </c>
      <c r="G47" s="124">
        <v>8</v>
      </c>
      <c r="H47" s="124">
        <v>8</v>
      </c>
      <c r="I47" s="124">
        <v>8</v>
      </c>
      <c r="J47" s="124">
        <v>8</v>
      </c>
      <c r="K47" s="124">
        <v>5</v>
      </c>
      <c r="L47" s="124">
        <v>8</v>
      </c>
    </row>
    <row r="48" spans="2:12" x14ac:dyDescent="0.2">
      <c r="B48" s="125">
        <v>520</v>
      </c>
      <c r="C48" s="125">
        <v>9</v>
      </c>
      <c r="D48" s="125">
        <v>9</v>
      </c>
      <c r="E48" s="125">
        <v>9</v>
      </c>
      <c r="F48" s="125">
        <v>9</v>
      </c>
      <c r="G48" s="125">
        <v>9</v>
      </c>
      <c r="H48" s="125">
        <v>9</v>
      </c>
      <c r="I48" s="125">
        <v>9</v>
      </c>
      <c r="J48" s="125">
        <v>9</v>
      </c>
      <c r="K48" s="125">
        <v>5</v>
      </c>
      <c r="L48" s="125">
        <v>9</v>
      </c>
    </row>
    <row r="49" spans="2:12" x14ac:dyDescent="0.2">
      <c r="B49" s="124">
        <v>183</v>
      </c>
      <c r="C49" s="124">
        <v>9</v>
      </c>
      <c r="D49" s="124">
        <v>9</v>
      </c>
      <c r="E49" s="124">
        <v>8</v>
      </c>
      <c r="F49" s="124">
        <v>9</v>
      </c>
      <c r="G49" s="124">
        <v>9</v>
      </c>
      <c r="H49" s="124">
        <v>9</v>
      </c>
      <c r="I49" s="124">
        <v>9</v>
      </c>
      <c r="J49" s="124">
        <v>9</v>
      </c>
      <c r="K49" s="124">
        <v>1</v>
      </c>
      <c r="L49" s="124">
        <v>9</v>
      </c>
    </row>
    <row r="50" spans="2:12" x14ac:dyDescent="0.2">
      <c r="B50" s="123">
        <v>183</v>
      </c>
      <c r="C50" s="123">
        <v>9</v>
      </c>
      <c r="D50" s="123">
        <v>9</v>
      </c>
      <c r="E50" s="123">
        <v>7</v>
      </c>
      <c r="F50" s="123">
        <v>7</v>
      </c>
      <c r="G50" s="123">
        <v>7</v>
      </c>
      <c r="H50" s="123">
        <v>9</v>
      </c>
      <c r="I50" s="123">
        <v>8</v>
      </c>
      <c r="J50" s="123">
        <v>8</v>
      </c>
      <c r="K50" s="123">
        <v>3</v>
      </c>
      <c r="L50" s="123">
        <v>7</v>
      </c>
    </row>
    <row r="51" spans="2:12" x14ac:dyDescent="0.2">
      <c r="B51" s="125">
        <v>183</v>
      </c>
      <c r="C51" s="125">
        <v>9</v>
      </c>
      <c r="D51" s="125">
        <v>9</v>
      </c>
      <c r="E51" s="125">
        <v>6</v>
      </c>
      <c r="F51" s="125">
        <v>6</v>
      </c>
      <c r="G51" s="125">
        <v>8</v>
      </c>
      <c r="H51" s="125">
        <v>9</v>
      </c>
      <c r="I51" s="125">
        <v>9</v>
      </c>
      <c r="J51" s="125">
        <v>9</v>
      </c>
      <c r="K51" s="125">
        <v>5</v>
      </c>
      <c r="L51" s="125">
        <v>7</v>
      </c>
    </row>
    <row r="52" spans="2:12" x14ac:dyDescent="0.2">
      <c r="B52" s="124">
        <v>340</v>
      </c>
      <c r="C52" s="124">
        <v>8</v>
      </c>
      <c r="D52" s="124">
        <v>8</v>
      </c>
      <c r="E52" s="124">
        <v>7</v>
      </c>
      <c r="F52" s="124">
        <v>7</v>
      </c>
      <c r="G52" s="124">
        <v>7</v>
      </c>
      <c r="H52" s="124">
        <v>6</v>
      </c>
      <c r="I52" s="124">
        <v>7</v>
      </c>
      <c r="J52" s="124">
        <v>7</v>
      </c>
      <c r="K52" s="124">
        <v>1</v>
      </c>
      <c r="L52" s="124">
        <v>6</v>
      </c>
    </row>
    <row r="53" spans="2:12" x14ac:dyDescent="0.2">
      <c r="B53" s="125">
        <v>520</v>
      </c>
      <c r="C53" s="125">
        <v>3</v>
      </c>
      <c r="D53" s="125">
        <v>9</v>
      </c>
      <c r="E53" s="125">
        <v>1</v>
      </c>
      <c r="F53" s="125">
        <v>7</v>
      </c>
      <c r="G53" s="125">
        <v>1</v>
      </c>
      <c r="H53" s="125">
        <v>9</v>
      </c>
      <c r="I53" s="125">
        <v>8</v>
      </c>
      <c r="J53" s="125">
        <v>5</v>
      </c>
      <c r="K53" s="125">
        <v>1</v>
      </c>
      <c r="L53" s="125">
        <v>2</v>
      </c>
    </row>
    <row r="54" spans="2:12" x14ac:dyDescent="0.2">
      <c r="B54" s="124">
        <v>520</v>
      </c>
      <c r="C54" s="124">
        <v>8</v>
      </c>
      <c r="D54" s="124">
        <v>8</v>
      </c>
      <c r="E54" s="124">
        <v>9</v>
      </c>
      <c r="F54" s="124">
        <v>8</v>
      </c>
      <c r="G54" s="124">
        <v>8</v>
      </c>
      <c r="H54" s="124">
        <v>7</v>
      </c>
      <c r="I54" s="124">
        <v>7</v>
      </c>
      <c r="J54" s="124">
        <v>7</v>
      </c>
      <c r="K54" s="124">
        <v>1</v>
      </c>
      <c r="L54" s="124">
        <v>7</v>
      </c>
    </row>
    <row r="55" spans="2:12" x14ac:dyDescent="0.2">
      <c r="B55" s="125">
        <v>183</v>
      </c>
      <c r="C55" s="125">
        <v>8</v>
      </c>
      <c r="D55" s="125">
        <v>9</v>
      </c>
      <c r="E55" s="125">
        <v>8</v>
      </c>
      <c r="F55" s="125">
        <v>8</v>
      </c>
      <c r="G55" s="125">
        <v>9</v>
      </c>
      <c r="H55" s="125">
        <v>8</v>
      </c>
      <c r="I55" s="125">
        <v>8</v>
      </c>
      <c r="J55" s="125">
        <v>7</v>
      </c>
      <c r="K55" s="125">
        <v>1</v>
      </c>
      <c r="L55" s="125">
        <v>8</v>
      </c>
    </row>
    <row r="56" spans="2:12" x14ac:dyDescent="0.2">
      <c r="B56" s="124">
        <v>340</v>
      </c>
      <c r="C56" s="124">
        <v>9</v>
      </c>
      <c r="D56" s="124">
        <v>9</v>
      </c>
      <c r="E56" s="124">
        <v>9</v>
      </c>
      <c r="F56" s="124">
        <v>9</v>
      </c>
      <c r="G56" s="124">
        <v>9</v>
      </c>
      <c r="H56" s="124">
        <v>9</v>
      </c>
      <c r="I56" s="124">
        <v>9</v>
      </c>
      <c r="J56" s="124">
        <v>9</v>
      </c>
      <c r="K56" s="124">
        <v>1</v>
      </c>
      <c r="L56" s="124">
        <v>9</v>
      </c>
    </row>
    <row r="57" spans="2:12" x14ac:dyDescent="0.2">
      <c r="B57" s="125">
        <v>520</v>
      </c>
      <c r="C57" s="125">
        <v>9</v>
      </c>
      <c r="D57" s="125">
        <v>9</v>
      </c>
      <c r="E57" s="125">
        <v>7</v>
      </c>
      <c r="F57" s="125">
        <v>7</v>
      </c>
      <c r="G57" s="125">
        <v>8</v>
      </c>
      <c r="H57" s="125">
        <v>8</v>
      </c>
      <c r="I57" s="125">
        <v>9</v>
      </c>
      <c r="J57" s="125">
        <v>9</v>
      </c>
      <c r="K57" s="125">
        <v>5</v>
      </c>
      <c r="L57" s="125">
        <v>9</v>
      </c>
    </row>
    <row r="58" spans="2:12" x14ac:dyDescent="0.2">
      <c r="B58" s="124">
        <v>183</v>
      </c>
      <c r="C58" s="124">
        <v>7</v>
      </c>
      <c r="D58" s="124">
        <v>8</v>
      </c>
      <c r="E58" s="124">
        <v>7</v>
      </c>
      <c r="F58" s="124">
        <v>7</v>
      </c>
      <c r="G58" s="124">
        <v>7</v>
      </c>
      <c r="H58" s="124">
        <v>9</v>
      </c>
      <c r="I58" s="124">
        <v>8</v>
      </c>
      <c r="J58" s="124">
        <v>8</v>
      </c>
      <c r="K58" s="124">
        <v>1</v>
      </c>
      <c r="L58" s="124">
        <v>6</v>
      </c>
    </row>
    <row r="59" spans="2:12" x14ac:dyDescent="0.2">
      <c r="B59" s="125">
        <v>340</v>
      </c>
      <c r="C59" s="125">
        <v>6</v>
      </c>
      <c r="D59" s="125">
        <v>8</v>
      </c>
      <c r="E59" s="125">
        <v>5</v>
      </c>
      <c r="F59" s="125">
        <v>5</v>
      </c>
      <c r="G59" s="125">
        <v>7</v>
      </c>
      <c r="H59" s="125">
        <v>7</v>
      </c>
      <c r="I59" s="125">
        <v>7</v>
      </c>
      <c r="J59" s="125">
        <v>7</v>
      </c>
      <c r="K59" s="125">
        <v>1</v>
      </c>
      <c r="L59" s="125">
        <v>6</v>
      </c>
    </row>
    <row r="60" spans="2:12" x14ac:dyDescent="0.2">
      <c r="B60" s="124">
        <v>340</v>
      </c>
      <c r="C60" s="124">
        <v>7</v>
      </c>
      <c r="D60" s="124">
        <v>8</v>
      </c>
      <c r="E60" s="124">
        <v>8</v>
      </c>
      <c r="F60" s="124">
        <v>6</v>
      </c>
      <c r="G60" s="124">
        <v>5</v>
      </c>
      <c r="H60" s="124">
        <v>7</v>
      </c>
      <c r="I60" s="124">
        <v>5</v>
      </c>
      <c r="J60" s="124">
        <v>6</v>
      </c>
      <c r="K60" s="124">
        <v>1</v>
      </c>
      <c r="L60" s="124">
        <v>7</v>
      </c>
    </row>
    <row r="61" spans="2:12" x14ac:dyDescent="0.2">
      <c r="B61" s="125">
        <v>183</v>
      </c>
      <c r="C61" s="125">
        <v>9</v>
      </c>
      <c r="D61" s="125">
        <v>9</v>
      </c>
      <c r="E61" s="125">
        <v>7</v>
      </c>
      <c r="F61" s="125">
        <v>7</v>
      </c>
      <c r="G61" s="125">
        <v>7</v>
      </c>
      <c r="H61" s="125">
        <v>7</v>
      </c>
      <c r="I61" s="125">
        <v>7</v>
      </c>
      <c r="J61" s="125">
        <v>8</v>
      </c>
      <c r="K61" s="125">
        <v>5</v>
      </c>
      <c r="L61" s="125">
        <v>7</v>
      </c>
    </row>
    <row r="62" spans="2:12" x14ac:dyDescent="0.2">
      <c r="B62" s="124">
        <v>183</v>
      </c>
      <c r="C62" s="124">
        <v>7</v>
      </c>
      <c r="D62" s="124">
        <v>7</v>
      </c>
      <c r="E62" s="124">
        <v>7</v>
      </c>
      <c r="F62" s="124">
        <v>5</v>
      </c>
      <c r="G62" s="124">
        <v>5</v>
      </c>
      <c r="H62" s="124">
        <v>6</v>
      </c>
      <c r="I62" s="124">
        <v>6</v>
      </c>
      <c r="J62" s="124">
        <v>5</v>
      </c>
      <c r="K62" s="124">
        <v>3</v>
      </c>
      <c r="L62" s="124">
        <v>7</v>
      </c>
    </row>
    <row r="63" spans="2:12" x14ac:dyDescent="0.2">
      <c r="B63" s="125">
        <v>520</v>
      </c>
      <c r="C63" s="125">
        <v>7</v>
      </c>
      <c r="D63" s="125">
        <v>8</v>
      </c>
      <c r="E63" s="125">
        <v>6</v>
      </c>
      <c r="F63" s="125">
        <v>5</v>
      </c>
      <c r="G63" s="125">
        <v>6</v>
      </c>
      <c r="H63" s="125">
        <v>7</v>
      </c>
      <c r="I63" s="125">
        <v>7</v>
      </c>
      <c r="J63" s="125">
        <v>6</v>
      </c>
      <c r="K63" s="125">
        <v>5</v>
      </c>
      <c r="L63" s="125">
        <v>7</v>
      </c>
    </row>
    <row r="64" spans="2:12" x14ac:dyDescent="0.2">
      <c r="B64" s="124">
        <v>348</v>
      </c>
      <c r="C64" s="124">
        <v>4</v>
      </c>
      <c r="D64" s="124">
        <v>8</v>
      </c>
      <c r="E64" s="124">
        <v>7</v>
      </c>
      <c r="F64" s="124">
        <v>7</v>
      </c>
      <c r="G64" s="124">
        <v>7</v>
      </c>
      <c r="H64" s="124">
        <v>8</v>
      </c>
      <c r="I64" s="124">
        <v>8</v>
      </c>
      <c r="J64" s="124">
        <v>8</v>
      </c>
      <c r="K64" s="124">
        <v>2</v>
      </c>
      <c r="L64" s="124">
        <v>7</v>
      </c>
    </row>
    <row r="65" spans="2:12" x14ac:dyDescent="0.2">
      <c r="B65" s="125">
        <v>520</v>
      </c>
      <c r="C65" s="125">
        <v>6</v>
      </c>
      <c r="D65" s="125">
        <v>6</v>
      </c>
      <c r="E65" s="125">
        <v>6</v>
      </c>
      <c r="F65" s="125">
        <v>6</v>
      </c>
      <c r="G65" s="125">
        <v>6</v>
      </c>
      <c r="H65" s="125">
        <v>6</v>
      </c>
      <c r="I65" s="125">
        <v>6</v>
      </c>
      <c r="J65" s="125">
        <v>6</v>
      </c>
      <c r="K65" s="125">
        <v>7</v>
      </c>
      <c r="L65" s="125">
        <v>7</v>
      </c>
    </row>
    <row r="66" spans="2:12" x14ac:dyDescent="0.2">
      <c r="B66" s="124">
        <v>340</v>
      </c>
      <c r="C66" s="124">
        <v>8</v>
      </c>
      <c r="D66" s="124">
        <v>9</v>
      </c>
      <c r="E66" s="124">
        <v>9</v>
      </c>
      <c r="F66" s="124">
        <v>9</v>
      </c>
      <c r="G66" s="124">
        <v>7</v>
      </c>
      <c r="H66" s="124">
        <v>9</v>
      </c>
      <c r="I66" s="124">
        <v>9</v>
      </c>
      <c r="J66" s="124">
        <v>9</v>
      </c>
      <c r="K66" s="124">
        <v>1</v>
      </c>
      <c r="L66" s="124">
        <v>9</v>
      </c>
    </row>
    <row r="67" spans="2:12" x14ac:dyDescent="0.2">
      <c r="B67" s="125">
        <v>340</v>
      </c>
      <c r="C67" s="125">
        <v>8</v>
      </c>
      <c r="D67" s="125">
        <v>9</v>
      </c>
      <c r="E67" s="125">
        <v>8</v>
      </c>
      <c r="F67" s="125">
        <v>9</v>
      </c>
      <c r="G67" s="125">
        <v>8</v>
      </c>
      <c r="H67" s="125">
        <v>9</v>
      </c>
      <c r="I67" s="125">
        <v>9</v>
      </c>
      <c r="J67" s="125">
        <v>9</v>
      </c>
      <c r="K67" s="125">
        <v>1</v>
      </c>
      <c r="L67" s="125">
        <v>8</v>
      </c>
    </row>
    <row r="68" spans="2:12" x14ac:dyDescent="0.2">
      <c r="B68" s="124">
        <v>340</v>
      </c>
      <c r="C68" s="124">
        <v>9</v>
      </c>
      <c r="D68" s="124">
        <v>9</v>
      </c>
      <c r="E68" s="124">
        <v>8</v>
      </c>
      <c r="F68" s="124">
        <v>7</v>
      </c>
      <c r="G68" s="124">
        <v>8</v>
      </c>
      <c r="H68" s="124">
        <v>8</v>
      </c>
      <c r="I68" s="124">
        <v>8</v>
      </c>
      <c r="J68" s="124">
        <v>8</v>
      </c>
      <c r="K68" s="124">
        <v>1</v>
      </c>
      <c r="L68" s="124">
        <v>8</v>
      </c>
    </row>
    <row r="69" spans="2:12" x14ac:dyDescent="0.2">
      <c r="B69" s="125">
        <v>183</v>
      </c>
      <c r="C69" s="125">
        <v>6</v>
      </c>
      <c r="D69" s="125">
        <v>6</v>
      </c>
      <c r="E69" s="125">
        <v>5</v>
      </c>
      <c r="F69" s="125">
        <v>5</v>
      </c>
      <c r="G69" s="125">
        <v>5</v>
      </c>
      <c r="H69" s="125">
        <v>5</v>
      </c>
      <c r="I69" s="125">
        <v>5</v>
      </c>
      <c r="J69" s="125">
        <v>5</v>
      </c>
      <c r="K69" s="125">
        <v>1</v>
      </c>
      <c r="L69" s="125">
        <v>5</v>
      </c>
    </row>
    <row r="70" spans="2:12" x14ac:dyDescent="0.2">
      <c r="B70" s="124">
        <v>340</v>
      </c>
      <c r="C70" s="124">
        <v>5</v>
      </c>
      <c r="D70" s="124">
        <v>6</v>
      </c>
      <c r="E70" s="124">
        <v>6</v>
      </c>
      <c r="F70" s="124">
        <v>7</v>
      </c>
      <c r="G70" s="124">
        <v>7</v>
      </c>
      <c r="H70" s="124">
        <v>8</v>
      </c>
      <c r="I70" s="124">
        <v>7</v>
      </c>
      <c r="J70" s="124">
        <v>5</v>
      </c>
      <c r="K70" s="124">
        <v>1</v>
      </c>
      <c r="L70" s="124">
        <v>7</v>
      </c>
    </row>
    <row r="71" spans="2:12" x14ac:dyDescent="0.2">
      <c r="B71" s="125">
        <v>340</v>
      </c>
      <c r="C71" s="125">
        <v>8</v>
      </c>
      <c r="D71" s="125">
        <v>9</v>
      </c>
      <c r="E71" s="125">
        <v>6</v>
      </c>
      <c r="F71" s="125">
        <v>4</v>
      </c>
      <c r="G71" s="125">
        <v>5</v>
      </c>
      <c r="H71" s="125">
        <v>7</v>
      </c>
      <c r="I71" s="125">
        <v>7</v>
      </c>
      <c r="J71" s="125">
        <v>7</v>
      </c>
      <c r="K71" s="125">
        <v>1</v>
      </c>
      <c r="L71" s="125">
        <v>5</v>
      </c>
    </row>
    <row r="72" spans="2:12" x14ac:dyDescent="0.2">
      <c r="B72" s="124">
        <v>183</v>
      </c>
      <c r="C72" s="124">
        <v>8</v>
      </c>
      <c r="D72" s="124">
        <v>8</v>
      </c>
      <c r="E72" s="124">
        <v>7</v>
      </c>
      <c r="F72" s="124">
        <v>8</v>
      </c>
      <c r="G72" s="124">
        <v>8</v>
      </c>
      <c r="H72" s="124">
        <v>8</v>
      </c>
      <c r="I72" s="124">
        <v>8</v>
      </c>
      <c r="J72" s="124">
        <v>8</v>
      </c>
      <c r="K72" s="124">
        <v>5</v>
      </c>
      <c r="L72" s="124">
        <v>8</v>
      </c>
    </row>
    <row r="73" spans="2:12" x14ac:dyDescent="0.2">
      <c r="B73" s="125">
        <v>183</v>
      </c>
      <c r="C73" s="125">
        <v>4</v>
      </c>
      <c r="D73" s="125">
        <v>7</v>
      </c>
      <c r="E73" s="125">
        <v>5</v>
      </c>
      <c r="F73" s="125">
        <v>4</v>
      </c>
      <c r="G73" s="125">
        <v>4</v>
      </c>
      <c r="H73" s="125">
        <v>8</v>
      </c>
      <c r="I73" s="125">
        <v>6</v>
      </c>
      <c r="J73" s="125">
        <v>6</v>
      </c>
      <c r="K73" s="125">
        <v>5</v>
      </c>
      <c r="L73" s="125">
        <v>4</v>
      </c>
    </row>
    <row r="74" spans="2:12" x14ac:dyDescent="0.2">
      <c r="B74" s="124">
        <v>183</v>
      </c>
      <c r="C74" s="124">
        <v>9</v>
      </c>
      <c r="D74" s="124">
        <v>9</v>
      </c>
      <c r="E74" s="124">
        <v>7</v>
      </c>
      <c r="F74" s="124">
        <v>7</v>
      </c>
      <c r="G74" s="124">
        <v>7</v>
      </c>
      <c r="H74" s="124">
        <v>7</v>
      </c>
      <c r="I74" s="124">
        <v>8</v>
      </c>
      <c r="J74" s="124">
        <v>8</v>
      </c>
      <c r="K74" s="124">
        <v>6</v>
      </c>
      <c r="L74" s="124">
        <v>7</v>
      </c>
    </row>
    <row r="75" spans="2:12" x14ac:dyDescent="0.2">
      <c r="B75" s="125">
        <v>340</v>
      </c>
      <c r="C75" s="125">
        <v>9</v>
      </c>
      <c r="D75" s="125">
        <v>9</v>
      </c>
      <c r="E75" s="125">
        <v>9</v>
      </c>
      <c r="F75" s="125">
        <v>9</v>
      </c>
      <c r="G75" s="125">
        <v>9</v>
      </c>
      <c r="H75" s="125">
        <v>9</v>
      </c>
      <c r="I75" s="125">
        <v>9</v>
      </c>
      <c r="J75" s="125">
        <v>9</v>
      </c>
      <c r="K75" s="125">
        <v>5</v>
      </c>
      <c r="L75" s="125">
        <v>9</v>
      </c>
    </row>
    <row r="76" spans="2:12" x14ac:dyDescent="0.2">
      <c r="B76" s="124">
        <v>183</v>
      </c>
      <c r="C76" s="124">
        <v>5</v>
      </c>
      <c r="D76" s="124">
        <v>9</v>
      </c>
      <c r="E76" s="124">
        <v>6</v>
      </c>
      <c r="F76" s="124">
        <v>5</v>
      </c>
      <c r="G76" s="124">
        <v>7</v>
      </c>
      <c r="H76" s="124">
        <v>4</v>
      </c>
      <c r="I76" s="124">
        <v>6</v>
      </c>
      <c r="J76" s="124">
        <v>4</v>
      </c>
      <c r="K76" s="124">
        <v>1</v>
      </c>
      <c r="L76" s="124">
        <v>6</v>
      </c>
    </row>
    <row r="77" spans="2:12" x14ac:dyDescent="0.2">
      <c r="B77" s="125">
        <v>520</v>
      </c>
      <c r="C77" s="125">
        <v>9</v>
      </c>
      <c r="D77" s="125">
        <v>9</v>
      </c>
      <c r="E77" s="125">
        <v>9</v>
      </c>
      <c r="F77" s="125">
        <v>8</v>
      </c>
      <c r="G77" s="125">
        <v>8</v>
      </c>
      <c r="H77" s="125">
        <v>9</v>
      </c>
      <c r="I77" s="125">
        <v>9</v>
      </c>
      <c r="J77" s="125">
        <v>9</v>
      </c>
      <c r="K77" s="125">
        <v>2</v>
      </c>
      <c r="L77" s="125">
        <v>8</v>
      </c>
    </row>
    <row r="78" spans="2:12" x14ac:dyDescent="0.2">
      <c r="B78" s="124">
        <v>340</v>
      </c>
      <c r="C78" s="124">
        <v>4</v>
      </c>
      <c r="D78" s="124">
        <v>8</v>
      </c>
      <c r="E78" s="124">
        <v>4</v>
      </c>
      <c r="F78" s="124">
        <v>5</v>
      </c>
      <c r="G78" s="124">
        <v>4</v>
      </c>
      <c r="H78" s="124">
        <v>4</v>
      </c>
      <c r="I78" s="124">
        <v>5</v>
      </c>
      <c r="J78" s="124">
        <v>6</v>
      </c>
      <c r="K78" s="124">
        <v>1</v>
      </c>
      <c r="L78" s="124">
        <v>5</v>
      </c>
    </row>
    <row r="79" spans="2:12" x14ac:dyDescent="0.2">
      <c r="B79" s="125">
        <v>340</v>
      </c>
      <c r="C79" s="125">
        <v>6</v>
      </c>
      <c r="D79" s="125">
        <v>8</v>
      </c>
      <c r="E79" s="125">
        <v>8</v>
      </c>
      <c r="F79" s="125">
        <v>8</v>
      </c>
      <c r="G79" s="125">
        <v>8</v>
      </c>
      <c r="H79" s="125">
        <v>8</v>
      </c>
      <c r="I79" s="125">
        <v>8</v>
      </c>
      <c r="J79" s="125">
        <v>8</v>
      </c>
      <c r="K79" s="125">
        <v>2</v>
      </c>
      <c r="L79" s="125">
        <v>7</v>
      </c>
    </row>
    <row r="80" spans="2:12" x14ac:dyDescent="0.2">
      <c r="B80" s="124">
        <v>183</v>
      </c>
      <c r="C80" s="124">
        <v>8</v>
      </c>
      <c r="D80" s="124">
        <v>8</v>
      </c>
      <c r="E80" s="124">
        <v>8</v>
      </c>
      <c r="F80" s="124">
        <v>6</v>
      </c>
      <c r="G80" s="124">
        <v>6</v>
      </c>
      <c r="H80" s="124">
        <v>7</v>
      </c>
      <c r="I80" s="124">
        <v>7</v>
      </c>
      <c r="J80" s="124">
        <v>5</v>
      </c>
      <c r="K80" s="124">
        <v>2</v>
      </c>
      <c r="L80" s="124">
        <v>6</v>
      </c>
    </row>
    <row r="81" spans="2:12" x14ac:dyDescent="0.2">
      <c r="B81" s="125">
        <v>183</v>
      </c>
      <c r="C81" s="125">
        <v>9</v>
      </c>
      <c r="D81" s="125">
        <v>9</v>
      </c>
      <c r="E81" s="125">
        <v>7</v>
      </c>
      <c r="F81" s="125">
        <v>7</v>
      </c>
      <c r="G81" s="125">
        <v>7</v>
      </c>
      <c r="H81" s="125">
        <v>8</v>
      </c>
      <c r="I81" s="125">
        <v>8</v>
      </c>
      <c r="J81" s="125">
        <v>8</v>
      </c>
      <c r="K81" s="125">
        <v>5</v>
      </c>
      <c r="L81" s="125">
        <v>7</v>
      </c>
    </row>
    <row r="82" spans="2:12" x14ac:dyDescent="0.2">
      <c r="B82" s="124">
        <v>520</v>
      </c>
      <c r="C82" s="124">
        <v>7</v>
      </c>
      <c r="D82" s="124">
        <v>7</v>
      </c>
      <c r="E82" s="124">
        <v>6</v>
      </c>
      <c r="F82" s="124">
        <v>3</v>
      </c>
      <c r="G82" s="124">
        <v>3</v>
      </c>
      <c r="H82" s="124">
        <v>7</v>
      </c>
      <c r="I82" s="124">
        <v>7</v>
      </c>
      <c r="J82" s="124">
        <v>7</v>
      </c>
      <c r="K82" s="124">
        <v>1</v>
      </c>
      <c r="L82" s="124">
        <v>5</v>
      </c>
    </row>
    <row r="83" spans="2:12" x14ac:dyDescent="0.2">
      <c r="B83" s="125">
        <v>520</v>
      </c>
      <c r="C83" s="125">
        <v>7</v>
      </c>
      <c r="D83" s="125">
        <v>8</v>
      </c>
      <c r="E83" s="125">
        <v>8</v>
      </c>
      <c r="F83" s="125">
        <v>7</v>
      </c>
      <c r="G83" s="125">
        <v>8</v>
      </c>
      <c r="H83" s="125">
        <v>8</v>
      </c>
      <c r="I83" s="125">
        <v>7</v>
      </c>
      <c r="J83" s="125">
        <v>8</v>
      </c>
      <c r="K83" s="125">
        <v>7</v>
      </c>
      <c r="L83" s="125">
        <v>8</v>
      </c>
    </row>
    <row r="84" spans="2:12" x14ac:dyDescent="0.2">
      <c r="B84" s="124">
        <v>250</v>
      </c>
      <c r="C84" s="124">
        <v>7</v>
      </c>
      <c r="D84" s="124">
        <v>9</v>
      </c>
      <c r="E84" s="124">
        <v>8</v>
      </c>
      <c r="F84" s="124">
        <v>7</v>
      </c>
      <c r="G84" s="124">
        <v>7</v>
      </c>
      <c r="H84" s="124">
        <v>7</v>
      </c>
      <c r="I84" s="124">
        <v>8</v>
      </c>
      <c r="J84" s="124">
        <v>6</v>
      </c>
      <c r="K84" s="124">
        <v>3</v>
      </c>
      <c r="L84" s="124">
        <v>9</v>
      </c>
    </row>
    <row r="85" spans="2:12" x14ac:dyDescent="0.2">
      <c r="B85" s="125">
        <v>340</v>
      </c>
      <c r="C85" s="125">
        <v>8</v>
      </c>
      <c r="D85" s="125">
        <v>9</v>
      </c>
      <c r="E85" s="125">
        <v>8</v>
      </c>
      <c r="F85" s="125">
        <v>6</v>
      </c>
      <c r="G85" s="125">
        <v>8</v>
      </c>
      <c r="H85" s="125">
        <v>8</v>
      </c>
      <c r="I85" s="125">
        <v>8</v>
      </c>
      <c r="J85" s="125">
        <v>8</v>
      </c>
      <c r="K85" s="125">
        <v>1</v>
      </c>
      <c r="L85" s="125">
        <v>8</v>
      </c>
    </row>
    <row r="86" spans="2:12" x14ac:dyDescent="0.2">
      <c r="B86" s="124">
        <v>520</v>
      </c>
      <c r="C86" s="124">
        <v>8</v>
      </c>
      <c r="D86" s="124">
        <v>9</v>
      </c>
      <c r="E86" s="124">
        <v>9</v>
      </c>
      <c r="F86" s="124">
        <v>9</v>
      </c>
      <c r="G86" s="124">
        <v>9</v>
      </c>
      <c r="H86" s="124">
        <v>9</v>
      </c>
      <c r="I86" s="124">
        <v>9</v>
      </c>
      <c r="J86" s="124">
        <v>9</v>
      </c>
      <c r="K86" s="124">
        <v>1</v>
      </c>
      <c r="L86" s="124">
        <v>9</v>
      </c>
    </row>
    <row r="87" spans="2:12" x14ac:dyDescent="0.2">
      <c r="B87" s="125">
        <v>340</v>
      </c>
      <c r="C87" s="125">
        <v>4</v>
      </c>
      <c r="D87" s="125">
        <v>5</v>
      </c>
      <c r="E87" s="125">
        <v>4</v>
      </c>
      <c r="F87" s="125">
        <v>3</v>
      </c>
      <c r="G87" s="125">
        <v>4</v>
      </c>
      <c r="H87" s="125">
        <v>4</v>
      </c>
      <c r="I87" s="125">
        <v>3</v>
      </c>
      <c r="J87" s="125">
        <v>4</v>
      </c>
      <c r="K87" s="125">
        <v>3</v>
      </c>
      <c r="L87" s="125">
        <v>5</v>
      </c>
    </row>
    <row r="88" spans="2:12" x14ac:dyDescent="0.2">
      <c r="B88" s="124">
        <v>183</v>
      </c>
      <c r="C88" s="124">
        <v>9</v>
      </c>
      <c r="D88" s="124">
        <v>9</v>
      </c>
      <c r="E88" s="124">
        <v>7</v>
      </c>
      <c r="F88" s="124">
        <v>7</v>
      </c>
      <c r="G88" s="124">
        <v>7</v>
      </c>
      <c r="H88" s="124">
        <v>8</v>
      </c>
      <c r="I88" s="124">
        <v>8</v>
      </c>
      <c r="J88" s="124">
        <v>8</v>
      </c>
      <c r="K88" s="124">
        <v>5</v>
      </c>
      <c r="L88" s="124">
        <v>7</v>
      </c>
    </row>
    <row r="89" spans="2:12" x14ac:dyDescent="0.2">
      <c r="B89" s="125">
        <v>340</v>
      </c>
      <c r="C89" s="125">
        <v>3</v>
      </c>
      <c r="D89" s="125">
        <v>9</v>
      </c>
      <c r="E89" s="125">
        <v>8</v>
      </c>
      <c r="F89" s="125">
        <v>5</v>
      </c>
      <c r="G89" s="125">
        <v>5</v>
      </c>
      <c r="H89" s="125">
        <v>8</v>
      </c>
      <c r="I89" s="125">
        <v>8</v>
      </c>
      <c r="J89" s="125">
        <v>8</v>
      </c>
      <c r="K89" s="125">
        <v>2</v>
      </c>
      <c r="L89" s="125">
        <v>5</v>
      </c>
    </row>
    <row r="90" spans="2:12" x14ac:dyDescent="0.2">
      <c r="B90" s="124">
        <v>520</v>
      </c>
      <c r="C90" s="124">
        <v>9</v>
      </c>
      <c r="D90" s="124">
        <v>9</v>
      </c>
      <c r="E90" s="124">
        <v>9</v>
      </c>
      <c r="F90" s="124">
        <v>9</v>
      </c>
      <c r="G90" s="124">
        <v>9</v>
      </c>
      <c r="H90" s="124">
        <v>9</v>
      </c>
      <c r="I90" s="124">
        <v>9</v>
      </c>
      <c r="J90" s="124">
        <v>9</v>
      </c>
      <c r="K90" s="124">
        <v>5</v>
      </c>
      <c r="L90" s="124">
        <v>9</v>
      </c>
    </row>
    <row r="91" spans="2:12" x14ac:dyDescent="0.2">
      <c r="B91" s="125">
        <v>183</v>
      </c>
      <c r="C91" s="125">
        <v>9</v>
      </c>
      <c r="D91" s="125">
        <v>9</v>
      </c>
      <c r="E91" s="125">
        <v>7</v>
      </c>
      <c r="F91" s="125">
        <v>8</v>
      </c>
      <c r="G91" s="125">
        <v>7</v>
      </c>
      <c r="H91" s="125">
        <v>7</v>
      </c>
      <c r="I91" s="125">
        <v>7</v>
      </c>
      <c r="J91" s="125">
        <v>7</v>
      </c>
      <c r="K91" s="125">
        <v>5</v>
      </c>
      <c r="L91" s="125">
        <v>8</v>
      </c>
    </row>
    <row r="92" spans="2:12" x14ac:dyDescent="0.2">
      <c r="B92" s="124">
        <v>183</v>
      </c>
      <c r="C92" s="124">
        <v>9</v>
      </c>
      <c r="D92" s="124">
        <v>9</v>
      </c>
      <c r="E92" s="124">
        <v>8</v>
      </c>
      <c r="F92" s="124">
        <v>8</v>
      </c>
      <c r="G92" s="124">
        <v>8</v>
      </c>
      <c r="H92" s="124">
        <v>8</v>
      </c>
      <c r="I92" s="124">
        <v>8</v>
      </c>
      <c r="J92" s="124">
        <v>8</v>
      </c>
      <c r="K92" s="124">
        <v>6</v>
      </c>
      <c r="L92" s="124">
        <v>8</v>
      </c>
    </row>
    <row r="93" spans="2:12" x14ac:dyDescent="0.2">
      <c r="B93" s="125">
        <v>183</v>
      </c>
      <c r="C93" s="125">
        <v>9</v>
      </c>
      <c r="D93" s="125">
        <v>9</v>
      </c>
      <c r="E93" s="125">
        <v>7</v>
      </c>
      <c r="F93" s="125">
        <v>8</v>
      </c>
      <c r="G93" s="125">
        <v>7</v>
      </c>
      <c r="H93" s="125">
        <v>7</v>
      </c>
      <c r="I93" s="125">
        <v>7</v>
      </c>
      <c r="J93" s="125">
        <v>7</v>
      </c>
      <c r="K93" s="125">
        <v>6</v>
      </c>
      <c r="L93" s="125">
        <v>9</v>
      </c>
    </row>
    <row r="94" spans="2:12" x14ac:dyDescent="0.2">
      <c r="B94" s="124">
        <v>183</v>
      </c>
      <c r="C94" s="124">
        <v>9</v>
      </c>
      <c r="D94" s="124">
        <v>9</v>
      </c>
      <c r="E94" s="124">
        <v>7</v>
      </c>
      <c r="F94" s="124">
        <v>6</v>
      </c>
      <c r="G94" s="124">
        <v>7</v>
      </c>
      <c r="H94" s="124">
        <v>7</v>
      </c>
      <c r="I94" s="124">
        <v>8</v>
      </c>
      <c r="J94" s="124">
        <v>7</v>
      </c>
      <c r="K94" s="124">
        <v>6</v>
      </c>
      <c r="L94" s="124">
        <v>7</v>
      </c>
    </row>
    <row r="95" spans="2:12" x14ac:dyDescent="0.2">
      <c r="B95" s="125">
        <v>520</v>
      </c>
      <c r="C95" s="125">
        <v>9</v>
      </c>
      <c r="D95" s="125">
        <v>9</v>
      </c>
      <c r="E95" s="125">
        <v>9</v>
      </c>
      <c r="F95" s="125">
        <v>9</v>
      </c>
      <c r="G95" s="125">
        <v>9</v>
      </c>
      <c r="H95" s="125">
        <v>9</v>
      </c>
      <c r="I95" s="125">
        <v>9</v>
      </c>
      <c r="J95" s="125">
        <v>9</v>
      </c>
      <c r="K95" s="125">
        <v>5</v>
      </c>
      <c r="L95" s="125">
        <v>9</v>
      </c>
    </row>
    <row r="96" spans="2:12" x14ac:dyDescent="0.2">
      <c r="B96" s="124">
        <v>340</v>
      </c>
      <c r="C96" s="124">
        <v>8</v>
      </c>
      <c r="D96" s="124">
        <v>9</v>
      </c>
      <c r="E96" s="124">
        <v>9</v>
      </c>
      <c r="F96" s="124">
        <v>9</v>
      </c>
      <c r="G96" s="124">
        <v>9</v>
      </c>
      <c r="H96" s="124">
        <v>9</v>
      </c>
      <c r="I96" s="124">
        <v>9</v>
      </c>
      <c r="J96" s="124">
        <v>9</v>
      </c>
      <c r="K96" s="124">
        <v>1</v>
      </c>
      <c r="L96" s="124">
        <v>9</v>
      </c>
    </row>
    <row r="97" spans="2:12" x14ac:dyDescent="0.2">
      <c r="B97" s="123">
        <v>340</v>
      </c>
      <c r="C97" s="123">
        <v>8</v>
      </c>
      <c r="D97" s="123">
        <v>9</v>
      </c>
      <c r="E97" s="123">
        <v>9</v>
      </c>
      <c r="F97" s="123">
        <v>8</v>
      </c>
      <c r="G97" s="123">
        <v>8</v>
      </c>
      <c r="H97" s="123">
        <v>9</v>
      </c>
      <c r="I97" s="123">
        <v>9</v>
      </c>
      <c r="J97" s="123">
        <v>7</v>
      </c>
      <c r="K97" s="123">
        <v>1</v>
      </c>
      <c r="L97" s="123">
        <v>9</v>
      </c>
    </row>
    <row r="98" spans="2:12" x14ac:dyDescent="0.2">
      <c r="B98" s="125">
        <v>520</v>
      </c>
      <c r="C98" s="125">
        <v>9</v>
      </c>
      <c r="D98" s="125">
        <v>9</v>
      </c>
      <c r="E98" s="125">
        <v>9</v>
      </c>
      <c r="F98" s="125">
        <v>9</v>
      </c>
      <c r="G98" s="125">
        <v>9</v>
      </c>
      <c r="H98" s="125">
        <v>9</v>
      </c>
      <c r="I98" s="125">
        <v>9</v>
      </c>
      <c r="J98" s="125">
        <v>9</v>
      </c>
      <c r="K98" s="125">
        <v>5</v>
      </c>
      <c r="L98" s="125">
        <v>9</v>
      </c>
    </row>
    <row r="99" spans="2:12" x14ac:dyDescent="0.2">
      <c r="B99" s="124">
        <v>520</v>
      </c>
      <c r="C99" s="124">
        <v>8</v>
      </c>
      <c r="D99" s="124">
        <v>8</v>
      </c>
      <c r="E99" s="124">
        <v>8</v>
      </c>
      <c r="F99" s="124">
        <v>7</v>
      </c>
      <c r="G99" s="124">
        <v>8</v>
      </c>
      <c r="H99" s="124">
        <v>8</v>
      </c>
      <c r="I99" s="124">
        <v>8</v>
      </c>
      <c r="J99" s="124">
        <v>8</v>
      </c>
      <c r="K99" s="124">
        <v>1</v>
      </c>
      <c r="L99" s="124">
        <v>8</v>
      </c>
    </row>
    <row r="100" spans="2:12" x14ac:dyDescent="0.2">
      <c r="B100" s="125">
        <v>183</v>
      </c>
      <c r="C100" s="125">
        <v>6</v>
      </c>
      <c r="D100" s="125">
        <v>9</v>
      </c>
      <c r="E100" s="125">
        <v>7</v>
      </c>
      <c r="F100" s="125">
        <v>6</v>
      </c>
      <c r="G100" s="125">
        <v>3</v>
      </c>
      <c r="H100" s="125">
        <v>9</v>
      </c>
      <c r="I100" s="125">
        <v>8</v>
      </c>
      <c r="J100" s="125">
        <v>8</v>
      </c>
      <c r="K100" s="125">
        <v>5</v>
      </c>
      <c r="L100" s="125">
        <v>4</v>
      </c>
    </row>
    <row r="101" spans="2:12" x14ac:dyDescent="0.2">
      <c r="B101" s="124">
        <v>340</v>
      </c>
      <c r="C101" s="124">
        <v>8</v>
      </c>
      <c r="D101" s="124">
        <v>8</v>
      </c>
      <c r="E101" s="124">
        <v>6</v>
      </c>
      <c r="F101" s="124">
        <v>8</v>
      </c>
      <c r="G101" s="124">
        <v>7</v>
      </c>
      <c r="H101" s="124">
        <v>8</v>
      </c>
      <c r="I101" s="124">
        <v>7</v>
      </c>
      <c r="J101" s="124">
        <v>7</v>
      </c>
      <c r="K101" s="124">
        <v>1</v>
      </c>
      <c r="L101" s="124">
        <v>7</v>
      </c>
    </row>
    <row r="102" spans="2:12" x14ac:dyDescent="0.2">
      <c r="B102" s="125">
        <v>340</v>
      </c>
      <c r="C102" s="125">
        <v>7</v>
      </c>
      <c r="D102" s="125">
        <v>9</v>
      </c>
      <c r="E102" s="125">
        <v>7</v>
      </c>
      <c r="F102" s="125">
        <v>6</v>
      </c>
      <c r="G102" s="125">
        <v>7</v>
      </c>
      <c r="H102" s="125">
        <v>7</v>
      </c>
      <c r="I102" s="125">
        <v>7</v>
      </c>
      <c r="J102" s="125">
        <v>7</v>
      </c>
      <c r="K102" s="125">
        <v>2</v>
      </c>
      <c r="L102" s="125">
        <v>7</v>
      </c>
    </row>
    <row r="103" spans="2:12" x14ac:dyDescent="0.2">
      <c r="B103" s="124">
        <v>183</v>
      </c>
      <c r="C103" s="124">
        <v>8</v>
      </c>
      <c r="D103" s="124">
        <v>9</v>
      </c>
      <c r="E103" s="124">
        <v>7</v>
      </c>
      <c r="F103" s="124">
        <v>8</v>
      </c>
      <c r="G103" s="124">
        <v>9</v>
      </c>
      <c r="H103" s="124">
        <v>9</v>
      </c>
      <c r="I103" s="124">
        <v>9</v>
      </c>
      <c r="J103" s="124">
        <v>8</v>
      </c>
      <c r="K103" s="124">
        <v>4</v>
      </c>
      <c r="L103" s="124">
        <v>7</v>
      </c>
    </row>
    <row r="104" spans="2:12" x14ac:dyDescent="0.2">
      <c r="B104" s="125">
        <v>340</v>
      </c>
      <c r="C104" s="125">
        <v>9</v>
      </c>
      <c r="D104" s="125">
        <v>9</v>
      </c>
      <c r="E104" s="125">
        <v>9</v>
      </c>
      <c r="F104" s="125">
        <v>9</v>
      </c>
      <c r="G104" s="125">
        <v>9</v>
      </c>
      <c r="H104" s="125">
        <v>9</v>
      </c>
      <c r="I104" s="125">
        <v>9</v>
      </c>
      <c r="J104" s="125">
        <v>9</v>
      </c>
      <c r="K104" s="125">
        <v>5</v>
      </c>
      <c r="L104" s="125">
        <v>9</v>
      </c>
    </row>
    <row r="105" spans="2:12" x14ac:dyDescent="0.2">
      <c r="B105" s="124">
        <v>520</v>
      </c>
      <c r="C105" s="124">
        <v>7</v>
      </c>
      <c r="D105" s="124">
        <v>9</v>
      </c>
      <c r="E105" s="124">
        <v>7</v>
      </c>
      <c r="F105" s="124">
        <v>8</v>
      </c>
      <c r="G105" s="124">
        <v>8</v>
      </c>
      <c r="H105" s="124">
        <v>6</v>
      </c>
      <c r="I105" s="124">
        <v>6</v>
      </c>
      <c r="J105" s="124">
        <v>7</v>
      </c>
      <c r="K105" s="124">
        <v>1</v>
      </c>
      <c r="L105" s="124">
        <v>8</v>
      </c>
    </row>
    <row r="106" spans="2:12" x14ac:dyDescent="0.2">
      <c r="B106" s="125">
        <v>520</v>
      </c>
      <c r="C106" s="125">
        <v>7</v>
      </c>
      <c r="D106" s="125">
        <v>7</v>
      </c>
      <c r="E106" s="125">
        <v>7</v>
      </c>
      <c r="F106" s="125">
        <v>7</v>
      </c>
      <c r="G106" s="125">
        <v>7</v>
      </c>
      <c r="H106" s="125">
        <v>7</v>
      </c>
      <c r="I106" s="125">
        <v>7</v>
      </c>
      <c r="J106" s="125">
        <v>7</v>
      </c>
      <c r="K106" s="125">
        <v>1</v>
      </c>
      <c r="L106" s="125">
        <v>7</v>
      </c>
    </row>
    <row r="107" spans="2:12" x14ac:dyDescent="0.2">
      <c r="B107" s="124">
        <v>183</v>
      </c>
      <c r="C107" s="124">
        <v>7</v>
      </c>
      <c r="D107" s="124">
        <v>7</v>
      </c>
      <c r="E107" s="124">
        <v>6</v>
      </c>
      <c r="F107" s="124">
        <v>4</v>
      </c>
      <c r="G107" s="124">
        <v>6</v>
      </c>
      <c r="H107" s="124">
        <v>7</v>
      </c>
      <c r="I107" s="124">
        <v>6</v>
      </c>
      <c r="J107" s="124">
        <v>7</v>
      </c>
      <c r="K107" s="124">
        <v>5</v>
      </c>
      <c r="L107" s="124">
        <v>6</v>
      </c>
    </row>
    <row r="108" spans="2:12" x14ac:dyDescent="0.2">
      <c r="B108" s="125">
        <v>340</v>
      </c>
      <c r="C108" s="125">
        <v>9</v>
      </c>
      <c r="D108" s="125">
        <v>9</v>
      </c>
      <c r="E108" s="125">
        <v>9</v>
      </c>
      <c r="F108" s="125">
        <v>9</v>
      </c>
      <c r="G108" s="125">
        <v>9</v>
      </c>
      <c r="H108" s="125">
        <v>9</v>
      </c>
      <c r="I108" s="125">
        <v>9</v>
      </c>
      <c r="J108" s="125">
        <v>9</v>
      </c>
      <c r="K108" s="125">
        <v>5</v>
      </c>
      <c r="L108" s="125">
        <v>9</v>
      </c>
    </row>
    <row r="109" spans="2:12" x14ac:dyDescent="0.2">
      <c r="B109" s="124">
        <v>340</v>
      </c>
      <c r="C109" s="124">
        <v>7</v>
      </c>
      <c r="D109" s="124">
        <v>7</v>
      </c>
      <c r="E109" s="124">
        <v>7</v>
      </c>
      <c r="F109" s="124">
        <v>5</v>
      </c>
      <c r="G109" s="124">
        <v>5</v>
      </c>
      <c r="H109" s="124">
        <v>7</v>
      </c>
      <c r="I109" s="124">
        <v>6</v>
      </c>
      <c r="J109" s="124">
        <v>5</v>
      </c>
      <c r="K109" s="124">
        <v>1</v>
      </c>
      <c r="L109" s="124">
        <v>7</v>
      </c>
    </row>
    <row r="110" spans="2:12" x14ac:dyDescent="0.2">
      <c r="B110" s="125">
        <v>340</v>
      </c>
      <c r="C110" s="125">
        <v>7</v>
      </c>
      <c r="D110" s="125">
        <v>8</v>
      </c>
      <c r="E110" s="125">
        <v>7</v>
      </c>
      <c r="F110" s="125">
        <v>5</v>
      </c>
      <c r="G110" s="125">
        <v>6</v>
      </c>
      <c r="H110" s="125">
        <v>8</v>
      </c>
      <c r="I110" s="125">
        <v>7</v>
      </c>
      <c r="J110" s="125">
        <v>7</v>
      </c>
      <c r="K110" s="125">
        <v>4</v>
      </c>
      <c r="L110" s="125">
        <v>7</v>
      </c>
    </row>
    <row r="111" spans="2:12" x14ac:dyDescent="0.2">
      <c r="B111" s="124">
        <v>520</v>
      </c>
      <c r="C111" s="124">
        <v>7</v>
      </c>
      <c r="D111" s="124">
        <v>8</v>
      </c>
      <c r="E111" s="124">
        <v>8</v>
      </c>
      <c r="F111" s="124">
        <v>8</v>
      </c>
      <c r="G111" s="124">
        <v>7</v>
      </c>
      <c r="H111" s="124">
        <v>8</v>
      </c>
      <c r="I111" s="124">
        <v>8</v>
      </c>
      <c r="J111" s="124">
        <v>8</v>
      </c>
      <c r="K111" s="124">
        <v>2</v>
      </c>
      <c r="L111" s="124">
        <v>9</v>
      </c>
    </row>
    <row r="112" spans="2:12" x14ac:dyDescent="0.2">
      <c r="B112" s="125">
        <v>340</v>
      </c>
      <c r="C112" s="125">
        <v>8</v>
      </c>
      <c r="D112" s="125">
        <v>7</v>
      </c>
      <c r="E112" s="125">
        <v>8</v>
      </c>
      <c r="F112" s="125">
        <v>8</v>
      </c>
      <c r="G112" s="125">
        <v>8</v>
      </c>
      <c r="H112" s="125">
        <v>8</v>
      </c>
      <c r="I112" s="125">
        <v>7</v>
      </c>
      <c r="J112" s="125">
        <v>7</v>
      </c>
      <c r="K112" s="125">
        <v>7</v>
      </c>
      <c r="L112" s="125">
        <v>8</v>
      </c>
    </row>
    <row r="113" spans="2:12" x14ac:dyDescent="0.2">
      <c r="B113" s="124">
        <v>520</v>
      </c>
      <c r="C113" s="124">
        <v>8</v>
      </c>
      <c r="D113" s="124">
        <v>9</v>
      </c>
      <c r="E113" s="124">
        <v>9</v>
      </c>
      <c r="F113" s="124">
        <v>9</v>
      </c>
      <c r="G113" s="124">
        <v>9</v>
      </c>
      <c r="H113" s="124">
        <v>9</v>
      </c>
      <c r="I113" s="124">
        <v>9</v>
      </c>
      <c r="J113" s="124">
        <v>9</v>
      </c>
      <c r="K113" s="124">
        <v>1</v>
      </c>
      <c r="L113" s="124">
        <v>9</v>
      </c>
    </row>
    <row r="114" spans="2:12" x14ac:dyDescent="0.2">
      <c r="B114" s="125">
        <v>183</v>
      </c>
      <c r="C114" s="125">
        <v>9</v>
      </c>
      <c r="D114" s="125">
        <v>9</v>
      </c>
      <c r="E114" s="125">
        <v>9</v>
      </c>
      <c r="F114" s="125">
        <v>9</v>
      </c>
      <c r="G114" s="125">
        <v>8</v>
      </c>
      <c r="H114" s="125">
        <v>9</v>
      </c>
      <c r="I114" s="125">
        <v>9</v>
      </c>
      <c r="J114" s="125">
        <v>9</v>
      </c>
      <c r="K114" s="125">
        <v>1</v>
      </c>
      <c r="L114" s="125">
        <v>8</v>
      </c>
    </row>
    <row r="115" spans="2:12" x14ac:dyDescent="0.2">
      <c r="B115" s="124">
        <v>520</v>
      </c>
      <c r="C115" s="124">
        <v>8</v>
      </c>
      <c r="D115" s="124">
        <v>8</v>
      </c>
      <c r="E115" s="124">
        <v>7</v>
      </c>
      <c r="F115" s="124">
        <v>7</v>
      </c>
      <c r="G115" s="124">
        <v>8</v>
      </c>
      <c r="H115" s="124">
        <v>8</v>
      </c>
      <c r="I115" s="124">
        <v>8</v>
      </c>
      <c r="J115" s="124">
        <v>8</v>
      </c>
      <c r="K115" s="124">
        <v>1</v>
      </c>
      <c r="L115" s="124">
        <v>7</v>
      </c>
    </row>
    <row r="116" spans="2:12" x14ac:dyDescent="0.2">
      <c r="B116" s="125">
        <v>520</v>
      </c>
      <c r="C116" s="125">
        <v>7</v>
      </c>
      <c r="D116" s="125">
        <v>7</v>
      </c>
      <c r="E116" s="125">
        <v>7</v>
      </c>
      <c r="F116" s="125">
        <v>7</v>
      </c>
      <c r="G116" s="125">
        <v>7</v>
      </c>
      <c r="H116" s="125">
        <v>7</v>
      </c>
      <c r="I116" s="125">
        <v>7</v>
      </c>
      <c r="J116" s="125">
        <v>7</v>
      </c>
      <c r="K116" s="125">
        <v>1</v>
      </c>
      <c r="L116" s="125">
        <v>7</v>
      </c>
    </row>
    <row r="117" spans="2:12" x14ac:dyDescent="0.2">
      <c r="B117" s="124">
        <v>520</v>
      </c>
      <c r="C117" s="124">
        <v>8</v>
      </c>
      <c r="D117" s="124">
        <v>8</v>
      </c>
      <c r="E117" s="124">
        <v>6</v>
      </c>
      <c r="F117" s="124">
        <v>5</v>
      </c>
      <c r="G117" s="124">
        <v>5</v>
      </c>
      <c r="H117" s="124">
        <v>7</v>
      </c>
      <c r="I117" s="124">
        <v>8</v>
      </c>
      <c r="J117" s="124">
        <v>7</v>
      </c>
      <c r="K117" s="124">
        <v>2</v>
      </c>
      <c r="L117" s="124">
        <v>7</v>
      </c>
    </row>
    <row r="118" spans="2:12" x14ac:dyDescent="0.2">
      <c r="B118" s="125">
        <v>520</v>
      </c>
      <c r="C118" s="125">
        <v>8</v>
      </c>
      <c r="D118" s="125">
        <v>9</v>
      </c>
      <c r="E118" s="125">
        <v>9</v>
      </c>
      <c r="F118" s="125">
        <v>4</v>
      </c>
      <c r="G118" s="125">
        <v>6</v>
      </c>
      <c r="H118" s="125">
        <v>8</v>
      </c>
      <c r="I118" s="125">
        <v>8</v>
      </c>
      <c r="J118" s="125">
        <v>8</v>
      </c>
      <c r="K118" s="125">
        <v>1</v>
      </c>
      <c r="L118" s="125">
        <v>8</v>
      </c>
    </row>
    <row r="119" spans="2:12" x14ac:dyDescent="0.2">
      <c r="B119" s="124">
        <v>340</v>
      </c>
      <c r="C119" s="124">
        <v>9</v>
      </c>
      <c r="D119" s="124">
        <v>9</v>
      </c>
      <c r="E119" s="124">
        <v>9</v>
      </c>
      <c r="F119" s="124">
        <v>9</v>
      </c>
      <c r="G119" s="124">
        <v>9</v>
      </c>
      <c r="H119" s="124">
        <v>9</v>
      </c>
      <c r="I119" s="124">
        <v>9</v>
      </c>
      <c r="J119" s="124">
        <v>9</v>
      </c>
      <c r="K119" s="124">
        <v>5</v>
      </c>
      <c r="L119" s="124">
        <v>9</v>
      </c>
    </row>
    <row r="120" spans="2:12" x14ac:dyDescent="0.2">
      <c r="B120" s="125">
        <v>520</v>
      </c>
      <c r="C120" s="125">
        <v>7</v>
      </c>
      <c r="D120" s="125">
        <v>8</v>
      </c>
      <c r="E120" s="125">
        <v>4</v>
      </c>
      <c r="F120" s="125">
        <v>4</v>
      </c>
      <c r="G120" s="125">
        <v>3</v>
      </c>
      <c r="H120" s="125">
        <v>7</v>
      </c>
      <c r="I120" s="125">
        <v>6</v>
      </c>
      <c r="J120" s="125">
        <v>4</v>
      </c>
      <c r="K120" s="125">
        <v>1</v>
      </c>
      <c r="L120" s="125">
        <v>7</v>
      </c>
    </row>
    <row r="121" spans="2:12" x14ac:dyDescent="0.2">
      <c r="B121" s="124">
        <v>520</v>
      </c>
      <c r="C121" s="124">
        <v>9</v>
      </c>
      <c r="D121" s="124">
        <v>9</v>
      </c>
      <c r="E121" s="124">
        <v>9</v>
      </c>
      <c r="F121" s="124">
        <v>9</v>
      </c>
      <c r="G121" s="124">
        <v>9</v>
      </c>
      <c r="H121" s="124">
        <v>9</v>
      </c>
      <c r="I121" s="124">
        <v>9</v>
      </c>
      <c r="J121" s="124">
        <v>9</v>
      </c>
      <c r="K121" s="124">
        <v>5</v>
      </c>
      <c r="L121" s="124">
        <v>9</v>
      </c>
    </row>
    <row r="122" spans="2:12" x14ac:dyDescent="0.2">
      <c r="B122" s="125">
        <v>520</v>
      </c>
      <c r="C122" s="125">
        <v>9</v>
      </c>
      <c r="D122" s="125">
        <v>9</v>
      </c>
      <c r="E122" s="125">
        <v>9</v>
      </c>
      <c r="F122" s="125">
        <v>9</v>
      </c>
      <c r="G122" s="125">
        <v>9</v>
      </c>
      <c r="H122" s="125">
        <v>9</v>
      </c>
      <c r="I122" s="125">
        <v>9</v>
      </c>
      <c r="J122" s="125">
        <v>9</v>
      </c>
      <c r="K122" s="125">
        <v>5</v>
      </c>
      <c r="L122" s="125">
        <v>9</v>
      </c>
    </row>
    <row r="123" spans="2:12" x14ac:dyDescent="0.2">
      <c r="B123" s="124">
        <v>520</v>
      </c>
      <c r="C123" s="124">
        <v>5</v>
      </c>
      <c r="D123" s="124">
        <v>9</v>
      </c>
      <c r="E123" s="124">
        <v>6</v>
      </c>
      <c r="F123" s="124">
        <v>7</v>
      </c>
      <c r="G123" s="124">
        <v>7</v>
      </c>
      <c r="H123" s="124">
        <v>8</v>
      </c>
      <c r="I123" s="124">
        <v>8</v>
      </c>
      <c r="J123" s="124">
        <v>8</v>
      </c>
      <c r="K123" s="124">
        <v>1</v>
      </c>
      <c r="L123" s="124">
        <v>8</v>
      </c>
    </row>
    <row r="124" spans="2:12" x14ac:dyDescent="0.2">
      <c r="B124" s="125">
        <v>183</v>
      </c>
      <c r="C124" s="125">
        <v>9</v>
      </c>
      <c r="D124" s="125">
        <v>9</v>
      </c>
      <c r="E124" s="125">
        <v>7</v>
      </c>
      <c r="F124" s="125">
        <v>7</v>
      </c>
      <c r="G124" s="125">
        <v>7</v>
      </c>
      <c r="H124" s="125">
        <v>9</v>
      </c>
      <c r="I124" s="125">
        <v>8</v>
      </c>
      <c r="J124" s="125">
        <v>8</v>
      </c>
      <c r="K124" s="125">
        <v>2</v>
      </c>
      <c r="L124" s="125">
        <v>7</v>
      </c>
    </row>
    <row r="125" spans="2:12" x14ac:dyDescent="0.2">
      <c r="B125" s="124">
        <v>520</v>
      </c>
      <c r="C125" s="124">
        <v>5</v>
      </c>
      <c r="D125" s="124">
        <v>8</v>
      </c>
      <c r="E125" s="124">
        <v>3</v>
      </c>
      <c r="F125" s="124">
        <v>3</v>
      </c>
      <c r="G125" s="124">
        <v>3</v>
      </c>
      <c r="H125" s="124">
        <v>2</v>
      </c>
      <c r="I125" s="124">
        <v>3</v>
      </c>
      <c r="J125" s="124">
        <v>6</v>
      </c>
      <c r="K125" s="124">
        <v>1</v>
      </c>
      <c r="L125" s="124">
        <v>4</v>
      </c>
    </row>
    <row r="126" spans="2:12" x14ac:dyDescent="0.2">
      <c r="B126" s="125">
        <v>520</v>
      </c>
      <c r="C126" s="125">
        <v>8</v>
      </c>
      <c r="D126" s="125">
        <v>9</v>
      </c>
      <c r="E126" s="125">
        <v>8</v>
      </c>
      <c r="F126" s="125">
        <v>8</v>
      </c>
      <c r="G126" s="125">
        <v>7</v>
      </c>
      <c r="H126" s="125">
        <v>7</v>
      </c>
      <c r="I126" s="125">
        <v>8</v>
      </c>
      <c r="J126" s="125">
        <v>8</v>
      </c>
      <c r="K126" s="125">
        <v>1</v>
      </c>
      <c r="L126" s="125">
        <v>9</v>
      </c>
    </row>
    <row r="127" spans="2:12" x14ac:dyDescent="0.2">
      <c r="B127" s="124">
        <v>520</v>
      </c>
      <c r="C127" s="124">
        <v>7</v>
      </c>
      <c r="D127" s="124">
        <v>6</v>
      </c>
      <c r="E127" s="124">
        <v>9</v>
      </c>
      <c r="F127" s="124">
        <v>7</v>
      </c>
      <c r="G127" s="124">
        <v>7</v>
      </c>
      <c r="H127" s="124">
        <v>8</v>
      </c>
      <c r="I127" s="124">
        <v>8</v>
      </c>
      <c r="J127" s="124">
        <v>9</v>
      </c>
      <c r="K127" s="124">
        <v>1</v>
      </c>
      <c r="L127" s="124">
        <v>9</v>
      </c>
    </row>
    <row r="128" spans="2:12" x14ac:dyDescent="0.2">
      <c r="B128" s="125">
        <v>340</v>
      </c>
      <c r="C128" s="125">
        <v>9</v>
      </c>
      <c r="D128" s="125">
        <v>9</v>
      </c>
      <c r="E128" s="125">
        <v>9</v>
      </c>
      <c r="F128" s="125">
        <v>9</v>
      </c>
      <c r="G128" s="125">
        <v>9</v>
      </c>
      <c r="H128" s="125">
        <v>9</v>
      </c>
      <c r="I128" s="125">
        <v>9</v>
      </c>
      <c r="J128" s="125">
        <v>9</v>
      </c>
      <c r="K128" s="125">
        <v>5</v>
      </c>
      <c r="L128" s="125">
        <v>9</v>
      </c>
    </row>
    <row r="129" spans="2:12" x14ac:dyDescent="0.2">
      <c r="B129" s="124">
        <v>340</v>
      </c>
      <c r="C129" s="124">
        <v>4</v>
      </c>
      <c r="D129" s="124">
        <v>7</v>
      </c>
      <c r="E129" s="124">
        <v>7</v>
      </c>
      <c r="F129" s="124">
        <v>6</v>
      </c>
      <c r="G129" s="124">
        <v>6</v>
      </c>
      <c r="H129" s="124">
        <v>7</v>
      </c>
      <c r="I129" s="124">
        <v>7</v>
      </c>
      <c r="J129" s="124">
        <v>7</v>
      </c>
      <c r="K129" s="124">
        <v>1</v>
      </c>
      <c r="L129" s="124">
        <v>7</v>
      </c>
    </row>
    <row r="130" spans="2:12" x14ac:dyDescent="0.2">
      <c r="B130" s="125">
        <v>183</v>
      </c>
      <c r="C130" s="125">
        <v>7</v>
      </c>
      <c r="D130" s="125">
        <v>9</v>
      </c>
      <c r="E130" s="125">
        <v>7</v>
      </c>
      <c r="F130" s="125">
        <v>7</v>
      </c>
      <c r="G130" s="125">
        <v>9</v>
      </c>
      <c r="H130" s="125">
        <v>7</v>
      </c>
      <c r="I130" s="125">
        <v>9</v>
      </c>
      <c r="J130" s="125">
        <v>9</v>
      </c>
      <c r="K130" s="125">
        <v>9</v>
      </c>
      <c r="L130" s="125">
        <v>8</v>
      </c>
    </row>
    <row r="131" spans="2:12" x14ac:dyDescent="0.2">
      <c r="B131" s="124">
        <v>340</v>
      </c>
      <c r="C131" s="124">
        <v>3</v>
      </c>
      <c r="D131" s="124">
        <v>9</v>
      </c>
      <c r="E131" s="124">
        <v>1</v>
      </c>
      <c r="F131" s="124">
        <v>9</v>
      </c>
      <c r="G131" s="124">
        <v>5</v>
      </c>
      <c r="H131" s="124">
        <v>4</v>
      </c>
      <c r="I131" s="124">
        <v>8</v>
      </c>
      <c r="J131" s="124">
        <v>7</v>
      </c>
      <c r="K131" s="124">
        <v>1</v>
      </c>
      <c r="L131" s="124">
        <v>7</v>
      </c>
    </row>
    <row r="132" spans="2:12" x14ac:dyDescent="0.2">
      <c r="B132" s="125">
        <v>183</v>
      </c>
      <c r="C132" s="125">
        <v>7</v>
      </c>
      <c r="D132" s="125">
        <v>9</v>
      </c>
      <c r="E132" s="125">
        <v>6</v>
      </c>
      <c r="F132" s="125">
        <v>8</v>
      </c>
      <c r="G132" s="125">
        <v>8</v>
      </c>
      <c r="H132" s="125">
        <v>8</v>
      </c>
      <c r="I132" s="125">
        <v>8</v>
      </c>
      <c r="J132" s="125">
        <v>8</v>
      </c>
      <c r="K132" s="125">
        <v>1</v>
      </c>
      <c r="L132" s="125">
        <v>7</v>
      </c>
    </row>
    <row r="133" spans="2:12" x14ac:dyDescent="0.2">
      <c r="B133" s="124">
        <v>340</v>
      </c>
      <c r="C133" s="124">
        <v>8</v>
      </c>
      <c r="D133" s="124">
        <v>8</v>
      </c>
      <c r="E133" s="124">
        <v>8</v>
      </c>
      <c r="F133" s="124">
        <v>8</v>
      </c>
      <c r="G133" s="124">
        <v>8</v>
      </c>
      <c r="H133" s="124">
        <v>8</v>
      </c>
      <c r="I133" s="124">
        <v>8</v>
      </c>
      <c r="J133" s="124">
        <v>8</v>
      </c>
      <c r="K133" s="124">
        <v>8</v>
      </c>
      <c r="L133" s="124">
        <v>8</v>
      </c>
    </row>
    <row r="134" spans="2:12" x14ac:dyDescent="0.2">
      <c r="B134" s="125">
        <v>520</v>
      </c>
      <c r="C134" s="125">
        <v>5</v>
      </c>
      <c r="D134" s="125">
        <v>5</v>
      </c>
      <c r="E134" s="125">
        <v>7</v>
      </c>
      <c r="F134" s="125">
        <v>6</v>
      </c>
      <c r="G134" s="125">
        <v>7</v>
      </c>
      <c r="H134" s="125">
        <v>7</v>
      </c>
      <c r="I134" s="125">
        <v>7</v>
      </c>
      <c r="J134" s="125">
        <v>7</v>
      </c>
      <c r="K134" s="125">
        <v>5</v>
      </c>
      <c r="L134" s="125">
        <v>7</v>
      </c>
    </row>
    <row r="135" spans="2:12" x14ac:dyDescent="0.2">
      <c r="B135" s="124">
        <v>340</v>
      </c>
      <c r="C135" s="124">
        <v>9</v>
      </c>
      <c r="D135" s="124">
        <v>9</v>
      </c>
      <c r="E135" s="124">
        <v>9</v>
      </c>
      <c r="F135" s="124">
        <v>9</v>
      </c>
      <c r="G135" s="124">
        <v>9</v>
      </c>
      <c r="H135" s="124">
        <v>9</v>
      </c>
      <c r="I135" s="124">
        <v>9</v>
      </c>
      <c r="J135" s="124">
        <v>9</v>
      </c>
      <c r="K135" s="124">
        <v>5</v>
      </c>
      <c r="L135" s="124">
        <v>9</v>
      </c>
    </row>
    <row r="136" spans="2:12" x14ac:dyDescent="0.2">
      <c r="B136" s="125">
        <v>183</v>
      </c>
      <c r="C136" s="125">
        <v>8</v>
      </c>
      <c r="D136" s="125">
        <v>8</v>
      </c>
      <c r="E136" s="125">
        <v>5</v>
      </c>
      <c r="F136" s="125">
        <v>4</v>
      </c>
      <c r="G136" s="125">
        <v>4</v>
      </c>
      <c r="H136" s="125">
        <v>9</v>
      </c>
      <c r="I136" s="125">
        <v>9</v>
      </c>
      <c r="J136" s="125">
        <v>9</v>
      </c>
      <c r="K136" s="125">
        <v>8</v>
      </c>
      <c r="L136" s="125">
        <v>6</v>
      </c>
    </row>
    <row r="137" spans="2:12" x14ac:dyDescent="0.2">
      <c r="B137" s="124">
        <v>340</v>
      </c>
      <c r="C137" s="124">
        <v>9</v>
      </c>
      <c r="D137" s="124">
        <v>9</v>
      </c>
      <c r="E137" s="124">
        <v>9</v>
      </c>
      <c r="F137" s="124">
        <v>9</v>
      </c>
      <c r="G137" s="124">
        <v>9</v>
      </c>
      <c r="H137" s="124">
        <v>9</v>
      </c>
      <c r="I137" s="124">
        <v>9</v>
      </c>
      <c r="J137" s="124">
        <v>9</v>
      </c>
      <c r="K137" s="124">
        <v>5</v>
      </c>
      <c r="L137" s="124">
        <v>9</v>
      </c>
    </row>
    <row r="138" spans="2:12" x14ac:dyDescent="0.2">
      <c r="B138" s="125">
        <v>520</v>
      </c>
      <c r="C138" s="125">
        <v>9</v>
      </c>
      <c r="D138" s="125">
        <v>9</v>
      </c>
      <c r="E138" s="125">
        <v>9</v>
      </c>
      <c r="F138" s="125">
        <v>9</v>
      </c>
      <c r="G138" s="125">
        <v>9</v>
      </c>
      <c r="H138" s="125">
        <v>9</v>
      </c>
      <c r="I138" s="125">
        <v>9</v>
      </c>
      <c r="J138" s="125">
        <v>9</v>
      </c>
      <c r="K138" s="125">
        <v>5</v>
      </c>
      <c r="L138" s="125">
        <v>9</v>
      </c>
    </row>
    <row r="139" spans="2:12" x14ac:dyDescent="0.2">
      <c r="B139" s="124">
        <v>340</v>
      </c>
      <c r="C139" s="124">
        <v>9</v>
      </c>
      <c r="D139" s="124">
        <v>9</v>
      </c>
      <c r="E139" s="124">
        <v>9</v>
      </c>
      <c r="F139" s="124">
        <v>9</v>
      </c>
      <c r="G139" s="124">
        <v>9</v>
      </c>
      <c r="H139" s="124">
        <v>9</v>
      </c>
      <c r="I139" s="124">
        <v>9</v>
      </c>
      <c r="J139" s="124">
        <v>9</v>
      </c>
      <c r="K139" s="124">
        <v>9</v>
      </c>
      <c r="L139" s="124">
        <v>9</v>
      </c>
    </row>
    <row r="140" spans="2:12" x14ac:dyDescent="0.2">
      <c r="B140" s="125">
        <v>340</v>
      </c>
      <c r="C140" s="125">
        <v>9</v>
      </c>
      <c r="D140" s="125">
        <v>9</v>
      </c>
      <c r="E140" s="125">
        <v>9</v>
      </c>
      <c r="F140" s="125">
        <v>9</v>
      </c>
      <c r="G140" s="125">
        <v>9</v>
      </c>
      <c r="H140" s="125">
        <v>9</v>
      </c>
      <c r="I140" s="125">
        <v>9</v>
      </c>
      <c r="J140" s="125">
        <v>9</v>
      </c>
      <c r="K140" s="125">
        <v>5</v>
      </c>
      <c r="L140" s="125">
        <v>9</v>
      </c>
    </row>
    <row r="141" spans="2:12" x14ac:dyDescent="0.2">
      <c r="B141" s="124">
        <v>340</v>
      </c>
      <c r="C141" s="124">
        <v>9</v>
      </c>
      <c r="D141" s="124">
        <v>9</v>
      </c>
      <c r="E141" s="124">
        <v>9</v>
      </c>
      <c r="F141" s="124">
        <v>9</v>
      </c>
      <c r="G141" s="124">
        <v>9</v>
      </c>
      <c r="H141" s="124">
        <v>9</v>
      </c>
      <c r="I141" s="124">
        <v>9</v>
      </c>
      <c r="J141" s="124">
        <v>9</v>
      </c>
      <c r="K141" s="124">
        <v>5</v>
      </c>
      <c r="L141" s="124">
        <v>9</v>
      </c>
    </row>
    <row r="142" spans="2:12" x14ac:dyDescent="0.2">
      <c r="B142" s="125">
        <v>183</v>
      </c>
      <c r="C142" s="125">
        <v>9</v>
      </c>
      <c r="D142" s="125">
        <v>9</v>
      </c>
      <c r="E142" s="125">
        <v>8</v>
      </c>
      <c r="F142" s="125">
        <v>8</v>
      </c>
      <c r="G142" s="125">
        <v>8</v>
      </c>
      <c r="H142" s="125">
        <v>8</v>
      </c>
      <c r="I142" s="125">
        <v>8</v>
      </c>
      <c r="J142" s="125">
        <v>8</v>
      </c>
      <c r="K142" s="125">
        <v>6</v>
      </c>
      <c r="L142" s="125">
        <v>8</v>
      </c>
    </row>
    <row r="143" spans="2:12" x14ac:dyDescent="0.2">
      <c r="B143" s="124">
        <v>520</v>
      </c>
      <c r="C143" s="124">
        <v>9</v>
      </c>
      <c r="D143" s="124">
        <v>9</v>
      </c>
      <c r="E143" s="124">
        <v>9</v>
      </c>
      <c r="F143" s="124">
        <v>9</v>
      </c>
      <c r="G143" s="124">
        <v>9</v>
      </c>
      <c r="H143" s="124">
        <v>9</v>
      </c>
      <c r="I143" s="124">
        <v>9</v>
      </c>
      <c r="J143" s="124">
        <v>9</v>
      </c>
      <c r="K143" s="124">
        <v>1</v>
      </c>
      <c r="L143" s="124">
        <v>9</v>
      </c>
    </row>
    <row r="144" spans="2:12" x14ac:dyDescent="0.2">
      <c r="B144" s="123">
        <v>520</v>
      </c>
      <c r="C144" s="123">
        <v>8</v>
      </c>
      <c r="D144" s="123">
        <v>9</v>
      </c>
      <c r="E144" s="123">
        <v>9</v>
      </c>
      <c r="F144" s="123">
        <v>9</v>
      </c>
      <c r="G144" s="123">
        <v>9</v>
      </c>
      <c r="H144" s="123">
        <v>9</v>
      </c>
      <c r="I144" s="123">
        <v>8</v>
      </c>
      <c r="J144" s="123">
        <v>9</v>
      </c>
      <c r="K144" s="123">
        <v>1</v>
      </c>
      <c r="L144" s="123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7D888-75E4-324F-9D0A-45DA40EB8534}">
  <sheetPr>
    <tabColor rgb="FFFFC000"/>
  </sheetPr>
  <dimension ref="B2:D16"/>
  <sheetViews>
    <sheetView workbookViewId="0">
      <selection activeCell="G20" sqref="G20"/>
    </sheetView>
  </sheetViews>
  <sheetFormatPr baseColWidth="10" defaultRowHeight="16" x14ac:dyDescent="0.2"/>
  <cols>
    <col min="2" max="2" width="19.6640625" customWidth="1"/>
  </cols>
  <sheetData>
    <row r="2" spans="2:4" x14ac:dyDescent="0.2">
      <c r="B2" t="s">
        <v>117</v>
      </c>
    </row>
    <row r="4" spans="2:4" x14ac:dyDescent="0.2">
      <c r="C4" s="49" t="s">
        <v>114</v>
      </c>
      <c r="D4" s="49"/>
    </row>
    <row r="5" spans="2:4" x14ac:dyDescent="0.2">
      <c r="B5" s="1"/>
      <c r="C5" s="1" t="s">
        <v>113</v>
      </c>
      <c r="D5" s="1" t="s">
        <v>112</v>
      </c>
    </row>
    <row r="6" spans="2:4" x14ac:dyDescent="0.2">
      <c r="B6" s="1" t="s">
        <v>111</v>
      </c>
      <c r="C6" s="2">
        <v>0.13255354747298131</v>
      </c>
      <c r="D6" s="2">
        <v>0.12652593410045668</v>
      </c>
    </row>
    <row r="7" spans="2:4" x14ac:dyDescent="0.2">
      <c r="B7" s="1" t="s">
        <v>110</v>
      </c>
      <c r="C7" s="2">
        <v>0.17905933306201605</v>
      </c>
      <c r="D7" s="2">
        <v>0.17619022558535569</v>
      </c>
    </row>
    <row r="8" spans="2:4" x14ac:dyDescent="0.2">
      <c r="B8" s="52" t="s">
        <v>109</v>
      </c>
      <c r="C8" s="2">
        <v>8.8937792984941879</v>
      </c>
      <c r="D8" s="2">
        <v>8.807442352261539</v>
      </c>
    </row>
    <row r="9" spans="2:4" x14ac:dyDescent="0.2">
      <c r="B9" s="1" t="s">
        <v>108</v>
      </c>
      <c r="C9" s="2">
        <v>0.10470835908334965</v>
      </c>
      <c r="D9" s="2">
        <v>0.10671043418140594</v>
      </c>
    </row>
    <row r="10" spans="2:4" x14ac:dyDescent="0.2">
      <c r="B10" s="52" t="s">
        <v>107</v>
      </c>
      <c r="C10" s="2">
        <v>3.8304769656683191</v>
      </c>
      <c r="D10" s="2">
        <v>3.8259381579639831</v>
      </c>
    </row>
    <row r="11" spans="2:4" x14ac:dyDescent="0.2">
      <c r="B11" s="52" t="s">
        <v>106</v>
      </c>
      <c r="C11" s="2">
        <v>29.415592702570979</v>
      </c>
      <c r="D11" s="2">
        <v>29.311744314367637</v>
      </c>
    </row>
    <row r="12" spans="2:4" x14ac:dyDescent="0.2">
      <c r="B12" s="52" t="s">
        <v>105</v>
      </c>
      <c r="C12" s="2">
        <v>50.729240462445169</v>
      </c>
      <c r="D12" s="2">
        <v>50.876280977160249</v>
      </c>
    </row>
    <row r="13" spans="2:4" x14ac:dyDescent="0.2">
      <c r="B13" s="52" t="s">
        <v>104</v>
      </c>
      <c r="C13" s="2">
        <v>5.554547327273915</v>
      </c>
      <c r="D13" s="2">
        <v>5.6066716669083769</v>
      </c>
    </row>
    <row r="14" spans="2:4" x14ac:dyDescent="0.2">
      <c r="B14" s="1" t="s">
        <v>103</v>
      </c>
      <c r="C14" s="2">
        <v>0.26410221625994201</v>
      </c>
      <c r="D14" s="2">
        <v>0.26333624322225541</v>
      </c>
    </row>
    <row r="15" spans="2:4" x14ac:dyDescent="0.2">
      <c r="B15" s="1" t="s">
        <v>102</v>
      </c>
      <c r="C15" s="2">
        <v>0.64280079787367661</v>
      </c>
      <c r="D15" s="2">
        <v>0.64538470592914299</v>
      </c>
    </row>
    <row r="16" spans="2:4" x14ac:dyDescent="0.2">
      <c r="B16" s="1" t="s">
        <v>101</v>
      </c>
      <c r="C16" s="2">
        <v>0.25313898979545696</v>
      </c>
      <c r="D16" s="2">
        <v>0.25377498831960144</v>
      </c>
    </row>
  </sheetData>
  <mergeCells count="1">
    <mergeCell ref="C4:D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472A7-17D3-1946-A100-9DCBDA191259}">
  <sheetPr>
    <tabColor theme="7"/>
  </sheetPr>
  <dimension ref="B2:M6"/>
  <sheetViews>
    <sheetView workbookViewId="0">
      <selection activeCell="C20" sqref="C20"/>
    </sheetView>
  </sheetViews>
  <sheetFormatPr baseColWidth="10" defaultRowHeight="16" x14ac:dyDescent="0.2"/>
  <cols>
    <col min="6" max="6" width="12.6640625" customWidth="1"/>
    <col min="10" max="10" width="15.83203125" customWidth="1"/>
    <col min="11" max="11" width="18.6640625" customWidth="1"/>
  </cols>
  <sheetData>
    <row r="2" spans="2:13" x14ac:dyDescent="0.2">
      <c r="B2" t="s">
        <v>117</v>
      </c>
    </row>
    <row r="4" spans="2:13" x14ac:dyDescent="0.2">
      <c r="B4" s="54"/>
      <c r="C4" s="8" t="s">
        <v>111</v>
      </c>
      <c r="D4" s="8" t="s">
        <v>110</v>
      </c>
      <c r="E4" s="55" t="s">
        <v>109</v>
      </c>
      <c r="F4" s="8" t="s">
        <v>108</v>
      </c>
      <c r="G4" s="55" t="s">
        <v>107</v>
      </c>
      <c r="H4" s="55" t="s">
        <v>106</v>
      </c>
      <c r="I4" s="55" t="s">
        <v>105</v>
      </c>
      <c r="J4" s="55" t="s">
        <v>104</v>
      </c>
      <c r="K4" s="8" t="s">
        <v>103</v>
      </c>
      <c r="L4" s="8" t="s">
        <v>102</v>
      </c>
      <c r="M4" s="8" t="s">
        <v>101</v>
      </c>
    </row>
    <row r="5" spans="2:13" x14ac:dyDescent="0.2">
      <c r="B5" s="54" t="s">
        <v>116</v>
      </c>
      <c r="C5" s="53">
        <v>0.13255354747298131</v>
      </c>
      <c r="D5" s="53">
        <v>0.17905933306201605</v>
      </c>
      <c r="E5" s="53">
        <v>8.8937792984941879</v>
      </c>
      <c r="F5" s="53">
        <v>0.10470835908334965</v>
      </c>
      <c r="G5" s="53">
        <v>3.8304769656683191</v>
      </c>
      <c r="H5" s="53">
        <v>29.415592702570979</v>
      </c>
      <c r="I5" s="53">
        <v>50.729240462445169</v>
      </c>
      <c r="J5" s="53">
        <v>5.554547327273915</v>
      </c>
      <c r="K5" s="53">
        <v>0.26410221625994201</v>
      </c>
      <c r="L5" s="53">
        <v>0.64280079787367661</v>
      </c>
      <c r="M5" s="53">
        <v>0.25313898979545696</v>
      </c>
    </row>
    <row r="6" spans="2:13" x14ac:dyDescent="0.2">
      <c r="B6" s="54" t="s">
        <v>115</v>
      </c>
      <c r="C6" s="53">
        <v>0.12652593410045668</v>
      </c>
      <c r="D6" s="53">
        <v>0.17619022558535569</v>
      </c>
      <c r="E6" s="53">
        <v>8.807442352261539</v>
      </c>
      <c r="F6" s="53">
        <v>0.10671043418140594</v>
      </c>
      <c r="G6" s="53">
        <v>3.8259381579639831</v>
      </c>
      <c r="H6" s="53">
        <v>29.311744314367637</v>
      </c>
      <c r="I6" s="53">
        <v>50.876280977160249</v>
      </c>
      <c r="J6" s="53">
        <v>5.6066716669083769</v>
      </c>
      <c r="K6" s="53">
        <v>0.26333624322225541</v>
      </c>
      <c r="L6" s="53">
        <v>0.64538470592914299</v>
      </c>
      <c r="M6" s="53">
        <v>0.25377498831960144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ABC08-D7D6-D347-9894-0921E2177719}">
  <dimension ref="A2:H13"/>
  <sheetViews>
    <sheetView workbookViewId="0">
      <selection activeCell="K16" sqref="K16"/>
    </sheetView>
  </sheetViews>
  <sheetFormatPr baseColWidth="10" defaultRowHeight="16" x14ac:dyDescent="0.2"/>
  <cols>
    <col min="2" max="2" width="14" customWidth="1"/>
    <col min="7" max="7" width="17.1640625" customWidth="1"/>
    <col min="8" max="8" width="17.33203125" customWidth="1"/>
  </cols>
  <sheetData>
    <row r="2" spans="1:8" x14ac:dyDescent="0.2">
      <c r="A2" s="1"/>
      <c r="B2" s="1" t="s">
        <v>42</v>
      </c>
      <c r="C2" s="5" t="s">
        <v>53</v>
      </c>
      <c r="D2" s="5" t="s">
        <v>54</v>
      </c>
    </row>
    <row r="3" spans="1:8" x14ac:dyDescent="0.2">
      <c r="A3" s="1"/>
      <c r="B3" s="1">
        <v>737.55</v>
      </c>
      <c r="C3" s="1">
        <v>704.19</v>
      </c>
      <c r="D3" s="1">
        <v>578.19000000000005</v>
      </c>
    </row>
    <row r="4" spans="1:8" x14ac:dyDescent="0.2">
      <c r="A4" s="1"/>
      <c r="B4" s="1">
        <v>733.47</v>
      </c>
      <c r="C4" s="1">
        <v>623.39</v>
      </c>
      <c r="D4" s="1">
        <v>684.2</v>
      </c>
    </row>
    <row r="5" spans="1:8" x14ac:dyDescent="0.2">
      <c r="A5" s="1"/>
      <c r="B5" s="1">
        <v>480.73</v>
      </c>
      <c r="C5" s="1">
        <v>771.65</v>
      </c>
      <c r="D5" s="1">
        <v>617.48</v>
      </c>
    </row>
    <row r="6" spans="1:8" x14ac:dyDescent="0.2">
      <c r="A6" s="1"/>
      <c r="B6" s="1">
        <v>813.15</v>
      </c>
      <c r="C6" s="1">
        <v>678.45</v>
      </c>
      <c r="D6" s="1">
        <v>602.34</v>
      </c>
    </row>
    <row r="7" spans="1:8" x14ac:dyDescent="0.2">
      <c r="A7" s="1"/>
      <c r="B7" s="1">
        <v>770.11</v>
      </c>
      <c r="C7" s="1">
        <v>616.27</v>
      </c>
      <c r="D7" s="1">
        <v>619.32000000000005</v>
      </c>
    </row>
    <row r="8" spans="1:8" x14ac:dyDescent="0.2">
      <c r="A8" s="1"/>
      <c r="B8" s="1">
        <v>442.49</v>
      </c>
      <c r="C8" s="1">
        <v>990.74</v>
      </c>
      <c r="D8" s="1">
        <v>664.18</v>
      </c>
    </row>
    <row r="9" spans="1:8" x14ac:dyDescent="0.2">
      <c r="A9" s="1"/>
      <c r="B9" s="1"/>
      <c r="C9" s="1"/>
      <c r="D9" s="1">
        <v>663.94</v>
      </c>
    </row>
    <row r="10" spans="1:8" ht="19" x14ac:dyDescent="0.2">
      <c r="A10" s="1"/>
      <c r="B10" s="1"/>
      <c r="C10" s="1"/>
      <c r="D10" s="1"/>
      <c r="G10" s="25"/>
      <c r="H10" s="25" t="s">
        <v>75</v>
      </c>
    </row>
    <row r="11" spans="1:8" ht="19" x14ac:dyDescent="0.2">
      <c r="A11" s="1" t="s">
        <v>12</v>
      </c>
      <c r="B11" s="1">
        <f>SUM(B3:B8)</f>
        <v>3977.5</v>
      </c>
      <c r="C11" s="1">
        <f>SUM(C3:C8)</f>
        <v>4384.6900000000005</v>
      </c>
      <c r="D11" s="1">
        <f>SUM(D3:D9)</f>
        <v>4429.6499999999996</v>
      </c>
      <c r="G11" s="25" t="s">
        <v>1</v>
      </c>
      <c r="H11" s="26">
        <f>((B12/20)*100)</f>
        <v>19.887499999999999</v>
      </c>
    </row>
    <row r="12" spans="1:8" ht="19" x14ac:dyDescent="0.2">
      <c r="A12" t="s">
        <v>13</v>
      </c>
      <c r="B12" s="2">
        <f>B11/1000</f>
        <v>3.9775</v>
      </c>
      <c r="C12" s="2">
        <f t="shared" ref="C12:D12" si="0">C11/1000</f>
        <v>4.3846900000000009</v>
      </c>
      <c r="D12" s="2">
        <f t="shared" si="0"/>
        <v>4.4296499999999996</v>
      </c>
      <c r="G12" s="27" t="s">
        <v>48</v>
      </c>
      <c r="H12" s="26">
        <f>((C12/20)*100)</f>
        <v>21.923450000000006</v>
      </c>
    </row>
    <row r="13" spans="1:8" ht="19" x14ac:dyDescent="0.2">
      <c r="G13" s="27" t="s">
        <v>49</v>
      </c>
      <c r="H13" s="26">
        <f>((D12/20)*100)</f>
        <v>22.148249999999997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6AA1A-E3B0-6941-A53E-7EDB3A2AA047}">
  <dimension ref="A2:H38"/>
  <sheetViews>
    <sheetView zoomScale="110" zoomScaleNormal="110" workbookViewId="0">
      <selection activeCell="B4" sqref="B4:B12"/>
    </sheetView>
  </sheetViews>
  <sheetFormatPr baseColWidth="10" defaultRowHeight="16" x14ac:dyDescent="0.2"/>
  <cols>
    <col min="1" max="1" width="24.1640625" customWidth="1"/>
    <col min="2" max="2" width="17.83203125" customWidth="1"/>
    <col min="3" max="3" width="15.6640625" customWidth="1"/>
    <col min="4" max="4" width="22" customWidth="1"/>
    <col min="5" max="5" width="25" customWidth="1"/>
    <col min="6" max="6" width="14.33203125" customWidth="1"/>
    <col min="7" max="7" width="11.33203125" bestFit="1" customWidth="1"/>
  </cols>
  <sheetData>
    <row r="2" spans="1:8" x14ac:dyDescent="0.2">
      <c r="A2" s="20"/>
      <c r="D2" s="20"/>
    </row>
    <row r="3" spans="1:8" x14ac:dyDescent="0.2">
      <c r="A3" s="1"/>
      <c r="B3" s="1" t="s">
        <v>40</v>
      </c>
      <c r="C3" s="1" t="s">
        <v>11</v>
      </c>
      <c r="D3" s="1" t="s">
        <v>39</v>
      </c>
      <c r="E3" s="1" t="s">
        <v>0</v>
      </c>
      <c r="F3" s="1" t="s">
        <v>50</v>
      </c>
      <c r="G3" s="1" t="s">
        <v>51</v>
      </c>
      <c r="H3" s="1"/>
    </row>
    <row r="4" spans="1:8" x14ac:dyDescent="0.2">
      <c r="A4" s="1" t="s">
        <v>1</v>
      </c>
      <c r="B4" s="11">
        <v>2.1956087824350652</v>
      </c>
      <c r="C4" s="1">
        <v>60.74</v>
      </c>
      <c r="D4" s="1">
        <v>13.38</v>
      </c>
      <c r="E4" s="11">
        <v>20.13</v>
      </c>
      <c r="F4" s="1">
        <v>1.33</v>
      </c>
      <c r="G4" s="24">
        <v>39.26</v>
      </c>
      <c r="H4" s="24"/>
    </row>
    <row r="5" spans="1:8" x14ac:dyDescent="0.2">
      <c r="A5" s="1" t="s">
        <v>1</v>
      </c>
      <c r="B5" s="11">
        <v>2.0999999999999908</v>
      </c>
      <c r="C5" s="1">
        <v>59.83</v>
      </c>
      <c r="D5" s="1">
        <v>13.33</v>
      </c>
      <c r="E5" s="11">
        <v>20.46</v>
      </c>
      <c r="F5" s="1">
        <v>1.35</v>
      </c>
      <c r="G5" s="24">
        <v>39.590000000000003</v>
      </c>
      <c r="H5" s="24"/>
    </row>
    <row r="6" spans="1:8" x14ac:dyDescent="0.2">
      <c r="A6" s="1" t="s">
        <v>1</v>
      </c>
      <c r="B6" s="11">
        <v>2.1489255372313476</v>
      </c>
      <c r="C6" s="1">
        <v>60.41</v>
      </c>
      <c r="D6" s="1">
        <v>13.58</v>
      </c>
      <c r="E6" s="11">
        <v>20.27</v>
      </c>
      <c r="F6" s="1">
        <v>1.33</v>
      </c>
      <c r="G6" s="24">
        <v>39.17</v>
      </c>
      <c r="H6" s="24"/>
    </row>
    <row r="7" spans="1:8" x14ac:dyDescent="0.2">
      <c r="A7" s="5" t="s">
        <v>48</v>
      </c>
      <c r="B7" s="11">
        <v>2.152152152152115</v>
      </c>
      <c r="C7" s="1">
        <v>59.87</v>
      </c>
      <c r="D7" s="11">
        <v>13.67</v>
      </c>
      <c r="E7" s="11">
        <v>20.96</v>
      </c>
      <c r="F7" s="1">
        <v>1.43</v>
      </c>
      <c r="G7" s="24">
        <v>40.130000000000003</v>
      </c>
      <c r="H7" s="24"/>
    </row>
    <row r="8" spans="1:8" x14ac:dyDescent="0.2">
      <c r="A8" s="5" t="s">
        <v>48</v>
      </c>
      <c r="B8" s="11">
        <v>2.1031547320981376</v>
      </c>
      <c r="C8" s="1">
        <v>59.34</v>
      </c>
      <c r="D8" s="11">
        <v>13.83</v>
      </c>
      <c r="E8" s="11">
        <v>21.13</v>
      </c>
      <c r="F8" s="1">
        <v>1.44</v>
      </c>
      <c r="G8" s="24">
        <v>40.659999999999997</v>
      </c>
      <c r="H8" s="24"/>
    </row>
    <row r="9" spans="1:8" x14ac:dyDescent="0.2">
      <c r="A9" s="5" t="s">
        <v>48</v>
      </c>
      <c r="B9" s="11">
        <v>2.1010505252626221</v>
      </c>
      <c r="C9" s="1">
        <v>59.6</v>
      </c>
      <c r="D9" s="11">
        <v>13.69</v>
      </c>
      <c r="E9" s="11">
        <v>20.9</v>
      </c>
      <c r="F9" s="1">
        <v>1.37</v>
      </c>
      <c r="G9" s="24">
        <v>40.4</v>
      </c>
      <c r="H9" s="24"/>
    </row>
    <row r="10" spans="1:8" x14ac:dyDescent="0.2">
      <c r="A10" s="5" t="s">
        <v>49</v>
      </c>
      <c r="B10" s="11">
        <v>2.2466300549177087</v>
      </c>
      <c r="C10" s="1">
        <v>60.81</v>
      </c>
      <c r="D10" s="11">
        <v>13.67</v>
      </c>
      <c r="E10" s="11">
        <v>21.3</v>
      </c>
      <c r="F10" s="1">
        <v>1.47</v>
      </c>
      <c r="G10" s="24">
        <v>40.49</v>
      </c>
      <c r="H10" s="24"/>
    </row>
    <row r="11" spans="1:8" x14ac:dyDescent="0.2">
      <c r="A11" s="5" t="s">
        <v>49</v>
      </c>
      <c r="B11" s="11">
        <v>2.0010005002500821</v>
      </c>
      <c r="C11" s="1">
        <v>60.26</v>
      </c>
      <c r="D11" s="11">
        <v>13.6</v>
      </c>
      <c r="E11" s="11">
        <v>21.33</v>
      </c>
      <c r="F11" s="1">
        <v>1.49</v>
      </c>
      <c r="G11" s="24">
        <v>40.42</v>
      </c>
      <c r="H11" s="24"/>
    </row>
    <row r="12" spans="1:8" x14ac:dyDescent="0.2">
      <c r="A12" s="5" t="s">
        <v>49</v>
      </c>
      <c r="B12" s="11">
        <v>2.0999999999999908</v>
      </c>
      <c r="C12" s="1">
        <v>59.51</v>
      </c>
      <c r="D12" s="11">
        <v>13.33</v>
      </c>
      <c r="E12" s="11">
        <v>21.97</v>
      </c>
      <c r="F12" s="1">
        <v>1.47</v>
      </c>
      <c r="G12" s="24">
        <v>40.29</v>
      </c>
      <c r="H12" s="24"/>
    </row>
    <row r="14" spans="1:8" x14ac:dyDescent="0.2">
      <c r="A14" s="1"/>
      <c r="D14" s="1"/>
    </row>
    <row r="15" spans="1:8" x14ac:dyDescent="0.2">
      <c r="A15" s="20" t="s">
        <v>52</v>
      </c>
      <c r="E15" s="20" t="s">
        <v>76</v>
      </c>
    </row>
    <row r="16" spans="1:8" x14ac:dyDescent="0.2">
      <c r="B16" s="1"/>
      <c r="C16" s="1" t="s">
        <v>77</v>
      </c>
      <c r="D16" s="1" t="s">
        <v>78</v>
      </c>
      <c r="F16" s="1"/>
      <c r="G16" t="s">
        <v>77</v>
      </c>
      <c r="H16" t="s">
        <v>78</v>
      </c>
    </row>
    <row r="17" spans="1:8" x14ac:dyDescent="0.2">
      <c r="A17" s="1" t="s">
        <v>1</v>
      </c>
      <c r="B17" s="19">
        <v>59.61269714513876</v>
      </c>
      <c r="C17" s="11">
        <f>AVERAGE(B17:B19)</f>
        <v>58.86508011731582</v>
      </c>
      <c r="D17" s="11">
        <f>STDEV(B17:B19)</f>
        <v>0.83882170908807074</v>
      </c>
      <c r="E17" s="1" t="s">
        <v>1</v>
      </c>
      <c r="F17" s="1">
        <v>60.74</v>
      </c>
      <c r="G17" s="11">
        <f>AVERAGE(F17:F19)</f>
        <v>60.326666666666661</v>
      </c>
      <c r="H17" s="11">
        <f>STDEV(F17:F19)</f>
        <v>0.46068789145508776</v>
      </c>
    </row>
    <row r="18" spans="1:8" x14ac:dyDescent="0.2">
      <c r="A18" s="1" t="s">
        <v>1</v>
      </c>
      <c r="B18" s="19">
        <v>59.024585248850748</v>
      </c>
      <c r="C18" s="11"/>
      <c r="D18" s="11"/>
      <c r="E18" s="1" t="s">
        <v>1</v>
      </c>
      <c r="F18" s="1">
        <v>59.83</v>
      </c>
      <c r="G18" s="11"/>
      <c r="H18" s="11"/>
    </row>
    <row r="19" spans="1:8" x14ac:dyDescent="0.2">
      <c r="A19" s="1" t="s">
        <v>1</v>
      </c>
      <c r="B19" s="19">
        <v>57.957957957957952</v>
      </c>
      <c r="C19" s="11"/>
      <c r="D19" s="11"/>
      <c r="E19" s="1" t="s">
        <v>1</v>
      </c>
      <c r="F19" s="1">
        <v>60.41</v>
      </c>
      <c r="G19" s="11"/>
      <c r="H19" s="11"/>
    </row>
    <row r="20" spans="1:8" x14ac:dyDescent="0.2">
      <c r="A20" s="5" t="s">
        <v>48</v>
      </c>
      <c r="B20" s="19">
        <v>60.980980980981037</v>
      </c>
      <c r="C20" s="11">
        <f>AVERAGE(B20:B22)</f>
        <v>58.698202706488303</v>
      </c>
      <c r="D20" s="11">
        <f>STDEV(B20:B22)</f>
        <v>1.9851298438625655</v>
      </c>
      <c r="E20" s="5" t="s">
        <v>48</v>
      </c>
      <c r="F20" s="1">
        <v>59.87</v>
      </c>
      <c r="G20" s="11">
        <f>AVERAGE(F20:F22)</f>
        <v>59.603333333333332</v>
      </c>
      <c r="H20" s="11">
        <f>STDEV(F20:F22)</f>
        <v>0.26501572280400976</v>
      </c>
    </row>
    <row r="21" spans="1:8" x14ac:dyDescent="0.2">
      <c r="A21" s="5" t="s">
        <v>48</v>
      </c>
      <c r="B21" s="19">
        <v>57.736905237904878</v>
      </c>
      <c r="C21" s="11"/>
      <c r="D21" s="11"/>
      <c r="E21" s="5" t="s">
        <v>48</v>
      </c>
      <c r="F21" s="1">
        <v>59.34</v>
      </c>
      <c r="G21" s="11"/>
      <c r="H21" s="11"/>
    </row>
    <row r="22" spans="1:8" x14ac:dyDescent="0.2">
      <c r="A22" s="5" t="s">
        <v>48</v>
      </c>
      <c r="B22" s="19">
        <v>57.376721900579</v>
      </c>
      <c r="C22" s="11"/>
      <c r="D22" s="11"/>
      <c r="E22" s="5" t="s">
        <v>48</v>
      </c>
      <c r="F22" s="1">
        <v>59.6</v>
      </c>
      <c r="G22" s="11"/>
      <c r="H22" s="11"/>
    </row>
    <row r="23" spans="1:8" x14ac:dyDescent="0.2">
      <c r="A23" s="5" t="s">
        <v>49</v>
      </c>
      <c r="B23" s="19">
        <v>51.312362252053703</v>
      </c>
      <c r="C23" s="11">
        <f>AVERAGE(B23:B25)</f>
        <v>56.909337874048255</v>
      </c>
      <c r="D23" s="11">
        <f>STDEV(B23:B25)</f>
        <v>4.8480794346015044</v>
      </c>
      <c r="E23" s="5" t="s">
        <v>49</v>
      </c>
      <c r="F23" s="1">
        <v>60.81</v>
      </c>
      <c r="G23" s="11">
        <f>AVERAGE(F23:F25)</f>
        <v>60.193333333333328</v>
      </c>
      <c r="H23" s="11">
        <f>STDEV(F23:F25)</f>
        <v>0.65255906501506511</v>
      </c>
    </row>
    <row r="24" spans="1:8" x14ac:dyDescent="0.2">
      <c r="A24" s="5" t="s">
        <v>49</v>
      </c>
      <c r="B24" s="19">
        <v>59.611533840608743</v>
      </c>
      <c r="E24" s="5" t="s">
        <v>49</v>
      </c>
      <c r="F24" s="1">
        <v>60.26</v>
      </c>
    </row>
    <row r="25" spans="1:8" x14ac:dyDescent="0.2">
      <c r="A25" s="5" t="s">
        <v>49</v>
      </c>
      <c r="B25" s="19">
        <v>59.804117529482326</v>
      </c>
      <c r="E25" s="5" t="s">
        <v>49</v>
      </c>
      <c r="F25" s="1">
        <v>59.51</v>
      </c>
    </row>
    <row r="29" spans="1:8" x14ac:dyDescent="0.2">
      <c r="B29" s="1"/>
      <c r="C29" s="1"/>
      <c r="D29" s="1"/>
      <c r="E29" s="1"/>
      <c r="F29" s="1"/>
      <c r="G29" s="1"/>
      <c r="H29" s="1"/>
    </row>
    <row r="30" spans="1:8" x14ac:dyDescent="0.2">
      <c r="A30" s="1"/>
      <c r="B30" s="1"/>
      <c r="C30" s="1"/>
      <c r="D30" s="1"/>
      <c r="E30" s="1"/>
      <c r="F30" s="2"/>
      <c r="G30" s="21"/>
      <c r="H30" s="21"/>
    </row>
    <row r="31" spans="1:8" x14ac:dyDescent="0.2">
      <c r="A31" s="1"/>
      <c r="B31" s="1"/>
      <c r="C31" s="1"/>
      <c r="D31" s="1"/>
      <c r="E31" s="1"/>
      <c r="F31" s="2"/>
      <c r="G31" s="22"/>
      <c r="H31" s="21"/>
    </row>
    <row r="32" spans="1:8" x14ac:dyDescent="0.2">
      <c r="A32" s="1"/>
      <c r="B32" s="1"/>
      <c r="C32" s="1"/>
      <c r="D32" s="1"/>
      <c r="E32" s="1"/>
      <c r="F32" s="2"/>
      <c r="G32" s="22"/>
      <c r="H32" s="21"/>
    </row>
    <row r="33" spans="1:8" x14ac:dyDescent="0.2">
      <c r="A33" s="5"/>
      <c r="B33" s="1"/>
      <c r="C33" s="1"/>
      <c r="D33" s="1"/>
      <c r="E33" s="1"/>
      <c r="F33" s="2"/>
      <c r="G33" s="21"/>
      <c r="H33" s="21"/>
    </row>
    <row r="34" spans="1:8" x14ac:dyDescent="0.2">
      <c r="A34" s="5"/>
      <c r="B34" s="1"/>
      <c r="C34" s="1"/>
      <c r="D34" s="1"/>
      <c r="E34" s="1"/>
      <c r="F34" s="2"/>
      <c r="G34" s="22"/>
      <c r="H34" s="21"/>
    </row>
    <row r="35" spans="1:8" x14ac:dyDescent="0.2">
      <c r="A35" s="5"/>
      <c r="B35" s="1"/>
      <c r="C35" s="1"/>
      <c r="D35" s="1"/>
      <c r="E35" s="1"/>
      <c r="F35" s="2"/>
      <c r="G35" s="22"/>
      <c r="H35" s="21"/>
    </row>
    <row r="36" spans="1:8" x14ac:dyDescent="0.2">
      <c r="A36" s="5"/>
      <c r="B36" s="1"/>
      <c r="C36" s="1"/>
      <c r="D36" s="1"/>
      <c r="E36" s="1"/>
      <c r="F36" s="2"/>
      <c r="G36" s="21"/>
      <c r="H36" s="21"/>
    </row>
    <row r="37" spans="1:8" x14ac:dyDescent="0.2">
      <c r="A37" s="5"/>
      <c r="B37" s="1"/>
      <c r="C37" s="1"/>
      <c r="D37" s="1"/>
      <c r="E37" s="1"/>
      <c r="F37" s="2"/>
      <c r="G37" s="22"/>
      <c r="H37" s="21"/>
    </row>
    <row r="38" spans="1:8" x14ac:dyDescent="0.2">
      <c r="A38" s="5"/>
      <c r="B38" s="1"/>
      <c r="C38" s="1"/>
      <c r="D38" s="1"/>
      <c r="E38" s="1"/>
      <c r="F38" s="2"/>
      <c r="G38" s="22"/>
      <c r="H38" s="21"/>
    </row>
  </sheetData>
  <pageMargins left="0.7" right="0.7" top="0.75" bottom="0.75" header="0.3" footer="0.3"/>
  <pageSetup paperSize="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920F4-A6AF-974D-A31C-3578DC744C70}">
  <dimension ref="A2:J20"/>
  <sheetViews>
    <sheetView workbookViewId="0">
      <selection activeCell="C15" sqref="C15:C17"/>
    </sheetView>
  </sheetViews>
  <sheetFormatPr baseColWidth="10" defaultRowHeight="16" x14ac:dyDescent="0.2"/>
  <sheetData>
    <row r="2" spans="1:10" x14ac:dyDescent="0.2">
      <c r="B2" s="1" t="s">
        <v>41</v>
      </c>
      <c r="C2" s="1" t="s">
        <v>23</v>
      </c>
      <c r="F2" t="s">
        <v>43</v>
      </c>
      <c r="G2" t="s">
        <v>44</v>
      </c>
      <c r="H2" t="s">
        <v>45</v>
      </c>
      <c r="I2" t="s">
        <v>46</v>
      </c>
      <c r="J2" t="s">
        <v>47</v>
      </c>
    </row>
    <row r="3" spans="1:10" x14ac:dyDescent="0.2">
      <c r="A3" s="1" t="s">
        <v>1</v>
      </c>
      <c r="B3">
        <v>0.97399999999999998</v>
      </c>
      <c r="C3" s="1">
        <v>6.56</v>
      </c>
      <c r="D3" s="21"/>
      <c r="E3" s="1" t="s">
        <v>1</v>
      </c>
      <c r="F3" s="11">
        <v>83.48</v>
      </c>
      <c r="G3" s="11">
        <v>-1.69</v>
      </c>
      <c r="H3" s="11">
        <v>6.07</v>
      </c>
      <c r="I3" s="11">
        <v>6.3</v>
      </c>
      <c r="J3" s="11">
        <v>105.61</v>
      </c>
    </row>
    <row r="4" spans="1:10" x14ac:dyDescent="0.2">
      <c r="A4" s="1" t="s">
        <v>1</v>
      </c>
      <c r="B4">
        <v>0.97399999999999998</v>
      </c>
      <c r="C4" s="1">
        <v>6.56</v>
      </c>
      <c r="D4" s="21"/>
      <c r="E4" s="1" t="s">
        <v>1</v>
      </c>
      <c r="F4" s="11">
        <v>86.87</v>
      </c>
      <c r="G4" s="11">
        <v>-1.95</v>
      </c>
      <c r="H4" s="11">
        <v>6.1</v>
      </c>
      <c r="I4" s="11">
        <v>6.4</v>
      </c>
      <c r="J4" s="11">
        <v>107.71</v>
      </c>
    </row>
    <row r="5" spans="1:10" x14ac:dyDescent="0.2">
      <c r="A5" s="1" t="s">
        <v>1</v>
      </c>
      <c r="B5">
        <v>0.97399999999999998</v>
      </c>
      <c r="C5" s="1">
        <v>6.56</v>
      </c>
      <c r="D5" s="21"/>
      <c r="E5" s="1" t="s">
        <v>1</v>
      </c>
      <c r="F5" s="11">
        <v>86.41</v>
      </c>
      <c r="G5" s="11">
        <v>-1.88</v>
      </c>
      <c r="H5" s="11">
        <v>6.26</v>
      </c>
      <c r="I5" s="11">
        <v>6.54</v>
      </c>
      <c r="J5" s="11">
        <v>106.74</v>
      </c>
    </row>
    <row r="6" spans="1:10" x14ac:dyDescent="0.2">
      <c r="A6" s="5" t="s">
        <v>48</v>
      </c>
      <c r="B6">
        <v>0.97499999999999998</v>
      </c>
      <c r="C6" s="1">
        <v>6.29</v>
      </c>
      <c r="D6" s="21"/>
      <c r="E6" s="1" t="s">
        <v>1</v>
      </c>
      <c r="F6" s="11">
        <v>86.3</v>
      </c>
      <c r="G6" s="11">
        <v>-1.93</v>
      </c>
      <c r="H6" s="11">
        <v>6.44</v>
      </c>
      <c r="I6" s="11">
        <v>6.72</v>
      </c>
      <c r="J6" s="11">
        <v>106.65</v>
      </c>
    </row>
    <row r="7" spans="1:10" x14ac:dyDescent="0.2">
      <c r="A7" s="5" t="s">
        <v>48</v>
      </c>
      <c r="B7">
        <v>0.97299999999999998</v>
      </c>
      <c r="C7" s="1">
        <v>6.3</v>
      </c>
      <c r="D7" s="21"/>
      <c r="E7" s="1" t="s">
        <v>1</v>
      </c>
      <c r="F7" s="11">
        <v>86.42</v>
      </c>
      <c r="G7" s="11">
        <v>-1.9</v>
      </c>
      <c r="H7" s="11">
        <v>6.61</v>
      </c>
      <c r="I7" s="11">
        <v>6.87</v>
      </c>
      <c r="J7" s="11">
        <v>106.01</v>
      </c>
    </row>
    <row r="8" spans="1:10" x14ac:dyDescent="0.2">
      <c r="A8" s="5" t="s">
        <v>48</v>
      </c>
      <c r="B8">
        <v>0.97399999999999998</v>
      </c>
      <c r="C8" s="1">
        <v>6.29</v>
      </c>
      <c r="D8" s="21"/>
      <c r="E8" s="1" t="s">
        <v>1</v>
      </c>
      <c r="F8" s="11">
        <v>85.97</v>
      </c>
      <c r="G8" s="11">
        <v>-1.97</v>
      </c>
      <c r="H8" s="11">
        <v>6.74</v>
      </c>
      <c r="I8" s="11">
        <v>7.02</v>
      </c>
      <c r="J8" s="11">
        <v>106.33</v>
      </c>
    </row>
    <row r="9" spans="1:10" x14ac:dyDescent="0.2">
      <c r="A9" s="5" t="s">
        <v>49</v>
      </c>
      <c r="B9">
        <v>0.97399999999999998</v>
      </c>
      <c r="C9" s="1">
        <v>6.23</v>
      </c>
      <c r="D9" s="21"/>
      <c r="E9" s="5" t="s">
        <v>48</v>
      </c>
      <c r="F9" s="11">
        <v>86.27</v>
      </c>
      <c r="G9" s="11">
        <v>-1.95</v>
      </c>
      <c r="H9" s="11">
        <v>5.86</v>
      </c>
      <c r="I9" s="11">
        <v>6.18</v>
      </c>
      <c r="J9" s="11">
        <v>108.42</v>
      </c>
    </row>
    <row r="10" spans="1:10" x14ac:dyDescent="0.2">
      <c r="A10" s="5" t="s">
        <v>49</v>
      </c>
      <c r="B10">
        <v>0.97699999999999998</v>
      </c>
      <c r="C10" s="1">
        <v>6.24</v>
      </c>
      <c r="D10" s="21"/>
      <c r="E10" s="5" t="s">
        <v>48</v>
      </c>
      <c r="F10" s="11">
        <v>86.58</v>
      </c>
      <c r="G10" s="11">
        <v>-1.96</v>
      </c>
      <c r="H10" s="11">
        <v>5.7</v>
      </c>
      <c r="I10" s="11">
        <v>6.03</v>
      </c>
      <c r="J10" s="11">
        <v>108.94</v>
      </c>
    </row>
    <row r="11" spans="1:10" x14ac:dyDescent="0.2">
      <c r="A11" s="5" t="s">
        <v>49</v>
      </c>
      <c r="B11">
        <v>0.97299999999999998</v>
      </c>
      <c r="C11" s="1">
        <v>6.23</v>
      </c>
      <c r="D11" s="21"/>
      <c r="E11" s="5" t="s">
        <v>48</v>
      </c>
      <c r="F11" s="11">
        <v>86.34</v>
      </c>
      <c r="G11" s="11">
        <v>-2.0099999999999998</v>
      </c>
      <c r="H11" s="11">
        <v>6.1</v>
      </c>
      <c r="I11" s="11">
        <v>6.42</v>
      </c>
      <c r="J11" s="11">
        <v>108.26</v>
      </c>
    </row>
    <row r="12" spans="1:10" x14ac:dyDescent="0.2">
      <c r="E12" s="5" t="s">
        <v>48</v>
      </c>
      <c r="F12" s="11">
        <v>85.85</v>
      </c>
      <c r="G12" s="11">
        <v>-1.89</v>
      </c>
      <c r="H12" s="11">
        <v>5.55</v>
      </c>
      <c r="I12" s="11">
        <v>5.86</v>
      </c>
      <c r="J12" s="11">
        <v>108.85</v>
      </c>
    </row>
    <row r="13" spans="1:10" x14ac:dyDescent="0.2">
      <c r="E13" s="5" t="s">
        <v>48</v>
      </c>
      <c r="F13" s="11">
        <v>85.55</v>
      </c>
      <c r="G13" s="11">
        <v>-1.9</v>
      </c>
      <c r="H13" s="11">
        <v>5.86</v>
      </c>
      <c r="I13" s="11">
        <v>6.16</v>
      </c>
      <c r="J13" s="11">
        <v>107.98</v>
      </c>
    </row>
    <row r="14" spans="1:10" x14ac:dyDescent="0.2">
      <c r="E14" s="5" t="s">
        <v>48</v>
      </c>
      <c r="F14" s="11">
        <v>85.6</v>
      </c>
      <c r="G14" s="11">
        <v>-1.9</v>
      </c>
      <c r="H14" s="11">
        <v>5.85</v>
      </c>
      <c r="I14" s="11">
        <v>6.15</v>
      </c>
      <c r="J14" s="11">
        <v>108.01</v>
      </c>
    </row>
    <row r="15" spans="1:10" x14ac:dyDescent="0.2">
      <c r="C15" s="28"/>
      <c r="E15" s="5" t="s">
        <v>49</v>
      </c>
      <c r="F15" s="11">
        <v>85.22</v>
      </c>
      <c r="G15" s="11">
        <v>-1.84</v>
      </c>
      <c r="H15" s="11">
        <v>5.57</v>
      </c>
      <c r="I15" s="11">
        <v>5.86</v>
      </c>
      <c r="J15" s="11">
        <v>108.27</v>
      </c>
    </row>
    <row r="16" spans="1:10" x14ac:dyDescent="0.2">
      <c r="C16" s="28"/>
      <c r="E16" s="5" t="s">
        <v>49</v>
      </c>
      <c r="F16" s="11">
        <v>85.31</v>
      </c>
      <c r="G16" s="11">
        <v>-1.85</v>
      </c>
      <c r="H16" s="11">
        <v>5.89</v>
      </c>
      <c r="I16" s="11">
        <v>6.18</v>
      </c>
      <c r="J16" s="11">
        <v>107.43</v>
      </c>
    </row>
    <row r="17" spans="5:10" x14ac:dyDescent="0.2">
      <c r="E17" s="5" t="s">
        <v>49</v>
      </c>
      <c r="F17" s="11">
        <v>84.94</v>
      </c>
      <c r="G17" s="11">
        <v>-1.9</v>
      </c>
      <c r="H17" s="11">
        <v>5.9</v>
      </c>
      <c r="I17" s="11">
        <v>6.2</v>
      </c>
      <c r="J17" s="11">
        <v>107.82</v>
      </c>
    </row>
    <row r="18" spans="5:10" x14ac:dyDescent="0.2">
      <c r="E18" s="5" t="s">
        <v>49</v>
      </c>
      <c r="F18" s="11">
        <v>85.33</v>
      </c>
      <c r="G18" s="11">
        <v>-1.88</v>
      </c>
      <c r="H18" s="11">
        <v>5.6</v>
      </c>
      <c r="I18" s="11">
        <v>5.91</v>
      </c>
      <c r="J18" s="11">
        <v>108.58</v>
      </c>
    </row>
    <row r="19" spans="5:10" x14ac:dyDescent="0.2">
      <c r="E19" s="5" t="s">
        <v>49</v>
      </c>
      <c r="F19" s="11">
        <v>85.24</v>
      </c>
      <c r="G19" s="11">
        <v>-1.93</v>
      </c>
      <c r="H19" s="11">
        <v>5.75</v>
      </c>
      <c r="I19" s="11">
        <v>6.06</v>
      </c>
      <c r="J19" s="11">
        <v>108.54</v>
      </c>
    </row>
    <row r="20" spans="5:10" x14ac:dyDescent="0.2">
      <c r="E20" s="5" t="s">
        <v>49</v>
      </c>
      <c r="F20" s="11">
        <v>84.82</v>
      </c>
      <c r="G20" s="11">
        <v>-1.87</v>
      </c>
      <c r="H20" s="11">
        <v>5.49</v>
      </c>
      <c r="I20" s="11">
        <v>5.8</v>
      </c>
      <c r="J20" s="11">
        <v>108.82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8AB15-627E-8D45-A3CC-3BAA1BA6FBA0}">
  <dimension ref="B3:V20"/>
  <sheetViews>
    <sheetView workbookViewId="0">
      <selection activeCell="C15" sqref="C15:E20"/>
    </sheetView>
  </sheetViews>
  <sheetFormatPr baseColWidth="10" defaultRowHeight="16" x14ac:dyDescent="0.2"/>
  <cols>
    <col min="2" max="2" width="11.83203125" customWidth="1"/>
    <col min="3" max="3" width="17" customWidth="1"/>
  </cols>
  <sheetData>
    <row r="3" spans="2:22" x14ac:dyDescent="0.2">
      <c r="C3" s="49" t="s">
        <v>14</v>
      </c>
      <c r="D3" s="49"/>
      <c r="E3" s="49"/>
      <c r="F3" s="49"/>
      <c r="G3" s="49" t="s">
        <v>15</v>
      </c>
      <c r="H3" s="49"/>
      <c r="I3" s="49"/>
      <c r="J3" s="49"/>
      <c r="K3" s="49" t="s">
        <v>16</v>
      </c>
      <c r="L3" s="49"/>
      <c r="M3" s="49"/>
      <c r="N3" s="49"/>
      <c r="O3" s="49" t="s">
        <v>17</v>
      </c>
      <c r="P3" s="49"/>
      <c r="Q3" s="49"/>
      <c r="R3" s="49"/>
      <c r="S3" s="49" t="s">
        <v>18</v>
      </c>
      <c r="T3" s="49"/>
      <c r="U3" s="49"/>
      <c r="V3" s="49"/>
    </row>
    <row r="4" spans="2:22" x14ac:dyDescent="0.2">
      <c r="B4" t="s">
        <v>19</v>
      </c>
      <c r="C4" s="1" t="s">
        <v>20</v>
      </c>
      <c r="D4" s="1" t="s">
        <v>21</v>
      </c>
      <c r="E4" s="1" t="s">
        <v>55</v>
      </c>
      <c r="F4" s="6" t="s">
        <v>56</v>
      </c>
      <c r="G4" s="1" t="s">
        <v>20</v>
      </c>
      <c r="H4" s="1" t="s">
        <v>21</v>
      </c>
      <c r="I4" s="1" t="s">
        <v>55</v>
      </c>
      <c r="J4" s="6" t="s">
        <v>56</v>
      </c>
      <c r="K4" s="1" t="s">
        <v>20</v>
      </c>
      <c r="L4" s="1" t="s">
        <v>21</v>
      </c>
      <c r="M4" s="1" t="s">
        <v>55</v>
      </c>
      <c r="N4" s="6" t="s">
        <v>56</v>
      </c>
      <c r="O4" s="7" t="s">
        <v>20</v>
      </c>
      <c r="P4" s="7" t="s">
        <v>21</v>
      </c>
      <c r="Q4" s="1" t="s">
        <v>55</v>
      </c>
      <c r="R4" s="6" t="s">
        <v>56</v>
      </c>
      <c r="S4" s="7" t="s">
        <v>20</v>
      </c>
      <c r="T4" s="7" t="s">
        <v>21</v>
      </c>
      <c r="U4" s="1" t="s">
        <v>55</v>
      </c>
      <c r="V4" s="6" t="s">
        <v>56</v>
      </c>
    </row>
    <row r="5" spans="2:22" x14ac:dyDescent="0.2">
      <c r="B5" s="1" t="s">
        <v>1</v>
      </c>
      <c r="C5" s="9">
        <v>115</v>
      </c>
      <c r="D5" s="9">
        <v>1000000</v>
      </c>
      <c r="E5" s="1">
        <f>(C5*D5)/1</f>
        <v>115000000</v>
      </c>
      <c r="F5" s="10">
        <f t="shared" ref="F5:F10" si="0">LOG(E5)</f>
        <v>8.0606978403536118</v>
      </c>
      <c r="G5" s="1">
        <v>167</v>
      </c>
      <c r="H5" s="1">
        <v>100000</v>
      </c>
      <c r="I5" s="1">
        <f>(G5*H5)/0.1</f>
        <v>167000000</v>
      </c>
      <c r="J5" s="10">
        <f>LOG(I5)</f>
        <v>8.2227164711475833</v>
      </c>
      <c r="K5" s="1">
        <v>84</v>
      </c>
      <c r="L5" s="1">
        <v>100000</v>
      </c>
      <c r="M5" s="1">
        <f>(K5*L5)</f>
        <v>8400000</v>
      </c>
      <c r="N5" s="10" cm="1">
        <f t="array" ref="N5:N10">LOG(M5:M10)</f>
        <v>6.924279286061882</v>
      </c>
      <c r="O5" s="11" t="s">
        <v>22</v>
      </c>
      <c r="P5" s="11" t="s">
        <v>22</v>
      </c>
      <c r="Q5" s="11" t="s">
        <v>22</v>
      </c>
      <c r="R5" s="10" t="s">
        <v>22</v>
      </c>
      <c r="S5" s="11" t="s">
        <v>22</v>
      </c>
      <c r="T5" s="11" t="s">
        <v>22</v>
      </c>
      <c r="U5" s="11" t="s">
        <v>22</v>
      </c>
      <c r="V5" s="10" t="s">
        <v>22</v>
      </c>
    </row>
    <row r="6" spans="2:22" x14ac:dyDescent="0.2">
      <c r="B6" s="1" t="s">
        <v>1</v>
      </c>
      <c r="C6" s="9">
        <v>120</v>
      </c>
      <c r="D6" s="9">
        <v>1000000</v>
      </c>
      <c r="E6" s="1">
        <f t="shared" ref="E6:E10" si="1">(C6*D6)/1</f>
        <v>120000000</v>
      </c>
      <c r="F6" s="10">
        <f t="shared" si="0"/>
        <v>8.0791812460476251</v>
      </c>
      <c r="G6" s="1">
        <v>160</v>
      </c>
      <c r="H6" s="1">
        <v>100000</v>
      </c>
      <c r="I6" s="1">
        <f t="shared" ref="I6:I10" si="2">(G6*H6)/0.1</f>
        <v>160000000</v>
      </c>
      <c r="J6" s="10">
        <f t="shared" ref="J6:J10" si="3">LOG(I6)</f>
        <v>8.204119982655925</v>
      </c>
      <c r="K6" s="1">
        <v>86</v>
      </c>
      <c r="L6" s="1">
        <v>100000</v>
      </c>
      <c r="M6" s="1">
        <f t="shared" ref="M6:M10" si="4">(K6*L6)</f>
        <v>8600000</v>
      </c>
      <c r="N6" s="10">
        <v>6.9344984512435675</v>
      </c>
      <c r="O6" s="11" t="s">
        <v>22</v>
      </c>
      <c r="P6" s="11" t="s">
        <v>22</v>
      </c>
      <c r="Q6" s="11" t="s">
        <v>22</v>
      </c>
      <c r="R6" s="10" t="s">
        <v>22</v>
      </c>
      <c r="S6" s="11" t="s">
        <v>22</v>
      </c>
      <c r="T6" s="11" t="s">
        <v>22</v>
      </c>
      <c r="U6" s="11" t="s">
        <v>22</v>
      </c>
      <c r="V6" s="10" t="s">
        <v>22</v>
      </c>
    </row>
    <row r="7" spans="2:22" x14ac:dyDescent="0.2">
      <c r="B7" s="5" t="s">
        <v>48</v>
      </c>
      <c r="C7" s="9">
        <v>110</v>
      </c>
      <c r="D7" s="9">
        <v>1000000</v>
      </c>
      <c r="E7" s="1">
        <f t="shared" si="1"/>
        <v>110000000</v>
      </c>
      <c r="F7" s="10">
        <f t="shared" si="0"/>
        <v>8.0413926851582254</v>
      </c>
      <c r="G7" s="1">
        <v>157</v>
      </c>
      <c r="H7" s="1">
        <v>100000</v>
      </c>
      <c r="I7" s="1">
        <f t="shared" si="2"/>
        <v>157000000</v>
      </c>
      <c r="J7" s="10">
        <f t="shared" si="3"/>
        <v>8.1958996524092331</v>
      </c>
      <c r="K7" s="1">
        <v>83</v>
      </c>
      <c r="L7" s="1">
        <v>100000</v>
      </c>
      <c r="M7" s="1">
        <f t="shared" si="4"/>
        <v>8300000</v>
      </c>
      <c r="N7" s="10">
        <v>6.9190780923760737</v>
      </c>
      <c r="O7" s="11" t="s">
        <v>22</v>
      </c>
      <c r="P7" s="11" t="s">
        <v>22</v>
      </c>
      <c r="Q7" s="11" t="s">
        <v>22</v>
      </c>
      <c r="R7" s="10" t="s">
        <v>22</v>
      </c>
      <c r="S7" s="11" t="s">
        <v>22</v>
      </c>
      <c r="T7" s="11" t="s">
        <v>22</v>
      </c>
      <c r="U7" s="11" t="s">
        <v>22</v>
      </c>
      <c r="V7" s="10" t="s">
        <v>22</v>
      </c>
    </row>
    <row r="8" spans="2:22" x14ac:dyDescent="0.2">
      <c r="B8" s="5" t="s">
        <v>48</v>
      </c>
      <c r="C8" s="9">
        <v>103</v>
      </c>
      <c r="D8" s="9">
        <v>1000000</v>
      </c>
      <c r="E8" s="1">
        <f t="shared" si="1"/>
        <v>103000000</v>
      </c>
      <c r="F8" s="10">
        <f t="shared" si="0"/>
        <v>8.0128372247051729</v>
      </c>
      <c r="G8" s="1">
        <v>152</v>
      </c>
      <c r="H8" s="1">
        <v>100000</v>
      </c>
      <c r="I8" s="1">
        <f t="shared" si="2"/>
        <v>152000000</v>
      </c>
      <c r="J8" s="10">
        <f t="shared" si="3"/>
        <v>8.1818435879447726</v>
      </c>
      <c r="K8" s="1">
        <v>85</v>
      </c>
      <c r="L8" s="1">
        <v>100000</v>
      </c>
      <c r="M8" s="1">
        <f t="shared" si="4"/>
        <v>8500000</v>
      </c>
      <c r="N8" s="10">
        <v>6.9294189257142929</v>
      </c>
      <c r="O8" s="11" t="s">
        <v>22</v>
      </c>
      <c r="P8" s="11" t="s">
        <v>22</v>
      </c>
      <c r="Q8" s="11" t="s">
        <v>22</v>
      </c>
      <c r="R8" s="10" t="s">
        <v>22</v>
      </c>
      <c r="S8" s="11" t="s">
        <v>22</v>
      </c>
      <c r="T8" s="11" t="s">
        <v>22</v>
      </c>
      <c r="U8" s="11" t="s">
        <v>22</v>
      </c>
      <c r="V8" s="10" t="s">
        <v>22</v>
      </c>
    </row>
    <row r="9" spans="2:22" x14ac:dyDescent="0.2">
      <c r="B9" s="5" t="s">
        <v>49</v>
      </c>
      <c r="C9" s="9">
        <v>106</v>
      </c>
      <c r="D9" s="9">
        <v>1000000</v>
      </c>
      <c r="E9" s="1">
        <f t="shared" si="1"/>
        <v>106000000</v>
      </c>
      <c r="F9" s="10">
        <f t="shared" si="0"/>
        <v>8.0253058652647695</v>
      </c>
      <c r="G9" s="1">
        <v>151</v>
      </c>
      <c r="H9" s="1">
        <v>100000</v>
      </c>
      <c r="I9" s="1">
        <f t="shared" si="2"/>
        <v>151000000</v>
      </c>
      <c r="J9" s="10">
        <f t="shared" si="3"/>
        <v>8.1789769472931688</v>
      </c>
      <c r="K9" s="1">
        <v>88</v>
      </c>
      <c r="L9" s="1">
        <v>100000</v>
      </c>
      <c r="M9" s="1">
        <f t="shared" si="4"/>
        <v>8800000</v>
      </c>
      <c r="N9" s="10">
        <v>6.9444826721501682</v>
      </c>
      <c r="O9" s="11" t="s">
        <v>22</v>
      </c>
      <c r="P9" s="11" t="s">
        <v>22</v>
      </c>
      <c r="Q9" s="11" t="s">
        <v>22</v>
      </c>
      <c r="R9" s="10" t="s">
        <v>22</v>
      </c>
      <c r="S9" s="11" t="s">
        <v>22</v>
      </c>
      <c r="T9" s="11" t="s">
        <v>22</v>
      </c>
      <c r="U9" s="11" t="s">
        <v>22</v>
      </c>
      <c r="V9" s="10" t="s">
        <v>22</v>
      </c>
    </row>
    <row r="10" spans="2:22" x14ac:dyDescent="0.2">
      <c r="B10" s="5" t="s">
        <v>49</v>
      </c>
      <c r="C10" s="9">
        <v>107</v>
      </c>
      <c r="D10" s="9">
        <v>1000000</v>
      </c>
      <c r="E10" s="1">
        <f t="shared" si="1"/>
        <v>107000000</v>
      </c>
      <c r="F10" s="10">
        <f t="shared" si="0"/>
        <v>8.0293837776852097</v>
      </c>
      <c r="G10" s="1">
        <v>154</v>
      </c>
      <c r="H10" s="1">
        <v>100000</v>
      </c>
      <c r="I10" s="1">
        <f t="shared" si="2"/>
        <v>154000000</v>
      </c>
      <c r="J10" s="10">
        <f t="shared" si="3"/>
        <v>8.1875207208364635</v>
      </c>
      <c r="K10" s="1">
        <v>83</v>
      </c>
      <c r="L10" s="1">
        <v>100000</v>
      </c>
      <c r="M10" s="1">
        <f t="shared" si="4"/>
        <v>8300000</v>
      </c>
      <c r="N10" s="10">
        <v>6.9190780923760737</v>
      </c>
      <c r="O10" s="11" t="s">
        <v>22</v>
      </c>
      <c r="P10" s="11" t="s">
        <v>22</v>
      </c>
      <c r="Q10" s="11" t="s">
        <v>22</v>
      </c>
      <c r="R10" s="10" t="s">
        <v>22</v>
      </c>
      <c r="S10" s="11" t="s">
        <v>22</v>
      </c>
      <c r="T10" s="11" t="s">
        <v>22</v>
      </c>
      <c r="U10" s="11" t="s">
        <v>22</v>
      </c>
      <c r="V10" s="10" t="s">
        <v>22</v>
      </c>
    </row>
    <row r="11" spans="2:22" x14ac:dyDescent="0.2"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4" spans="2:22" x14ac:dyDescent="0.2">
      <c r="B14" s="8" t="s">
        <v>19</v>
      </c>
      <c r="C14" s="8" t="s">
        <v>14</v>
      </c>
      <c r="D14" s="8" t="s">
        <v>15</v>
      </c>
      <c r="E14" s="13" t="s">
        <v>16</v>
      </c>
      <c r="F14" s="8" t="s">
        <v>17</v>
      </c>
      <c r="G14" s="14" t="s">
        <v>18</v>
      </c>
      <c r="I14" s="1"/>
    </row>
    <row r="15" spans="2:22" x14ac:dyDescent="0.2">
      <c r="B15" s="8" t="s">
        <v>1</v>
      </c>
      <c r="C15" s="15">
        <v>8.0606978403536118</v>
      </c>
      <c r="D15" s="15">
        <v>8.2227164711475833</v>
      </c>
      <c r="E15" s="16">
        <v>6.924279286061882</v>
      </c>
      <c r="F15" s="15" t="s">
        <v>22</v>
      </c>
      <c r="G15" s="17" t="s">
        <v>22</v>
      </c>
      <c r="I15" s="1"/>
    </row>
    <row r="16" spans="2:22" x14ac:dyDescent="0.2">
      <c r="B16" s="8" t="s">
        <v>1</v>
      </c>
      <c r="C16" s="15">
        <v>8.0791812460476251</v>
      </c>
      <c r="D16" s="15">
        <v>8.204119982655925</v>
      </c>
      <c r="E16" s="16">
        <v>6.9344984512435675</v>
      </c>
      <c r="F16" s="15" t="s">
        <v>22</v>
      </c>
      <c r="G16" s="17" t="s">
        <v>22</v>
      </c>
    </row>
    <row r="17" spans="2:7" x14ac:dyDescent="0.2">
      <c r="B17" s="12" t="s">
        <v>48</v>
      </c>
      <c r="C17" s="15">
        <v>8.0413926851582254</v>
      </c>
      <c r="D17" s="15">
        <v>8.1958996524092331</v>
      </c>
      <c r="E17" s="16">
        <v>6.9190780923760737</v>
      </c>
      <c r="F17" s="15" t="s">
        <v>22</v>
      </c>
      <c r="G17" s="17" t="s">
        <v>22</v>
      </c>
    </row>
    <row r="18" spans="2:7" x14ac:dyDescent="0.2">
      <c r="B18" s="12" t="s">
        <v>48</v>
      </c>
      <c r="C18" s="15">
        <v>8.0128372247051729</v>
      </c>
      <c r="D18" s="15">
        <v>8.1818435879447726</v>
      </c>
      <c r="E18" s="16">
        <v>6.9294189257142929</v>
      </c>
      <c r="F18" s="15" t="s">
        <v>22</v>
      </c>
      <c r="G18" s="17" t="s">
        <v>22</v>
      </c>
    </row>
    <row r="19" spans="2:7" x14ac:dyDescent="0.2">
      <c r="B19" s="12" t="s">
        <v>49</v>
      </c>
      <c r="C19" s="15">
        <v>8.0253058652647695</v>
      </c>
      <c r="D19" s="15">
        <v>8.1789769472931688</v>
      </c>
      <c r="E19" s="16">
        <v>6.9444826721501682</v>
      </c>
      <c r="F19" s="15" t="s">
        <v>22</v>
      </c>
      <c r="G19" s="17" t="s">
        <v>22</v>
      </c>
    </row>
    <row r="20" spans="2:7" x14ac:dyDescent="0.2">
      <c r="B20" s="12" t="s">
        <v>49</v>
      </c>
      <c r="C20" s="15">
        <v>8.0293837776852097</v>
      </c>
      <c r="D20" s="15">
        <v>8.1875207208364635</v>
      </c>
      <c r="E20" s="16">
        <v>6.9190780923760737</v>
      </c>
      <c r="F20" s="15" t="s">
        <v>22</v>
      </c>
      <c r="G20" s="17" t="s">
        <v>22</v>
      </c>
    </row>
  </sheetData>
  <mergeCells count="5">
    <mergeCell ref="C3:F3"/>
    <mergeCell ref="G3:J3"/>
    <mergeCell ref="K3:N3"/>
    <mergeCell ref="O3:R3"/>
    <mergeCell ref="S3:V3"/>
  </mergeCells>
  <pageMargins left="0.7" right="0.7" top="0.75" bottom="0.75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3154D-6782-094D-AA28-FB7B5DDCD265}">
  <dimension ref="A1:Q50"/>
  <sheetViews>
    <sheetView workbookViewId="0">
      <selection activeCell="M4" sqref="M4:Q30"/>
    </sheetView>
  </sheetViews>
  <sheetFormatPr baseColWidth="10" defaultRowHeight="16" x14ac:dyDescent="0.2"/>
  <cols>
    <col min="3" max="3" width="14.1640625" customWidth="1"/>
    <col min="14" max="14" width="13.1640625" customWidth="1"/>
    <col min="16" max="16" width="12.6640625" customWidth="1"/>
  </cols>
  <sheetData>
    <row r="1" spans="1:17" ht="17" thickBot="1" x14ac:dyDescent="0.25"/>
    <row r="2" spans="1:17" x14ac:dyDescent="0.2"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J2">
        <v>9.8000000000000007</v>
      </c>
      <c r="M2" s="3" t="s">
        <v>2</v>
      </c>
      <c r="N2" s="3" t="s">
        <v>3</v>
      </c>
      <c r="O2" s="3" t="s">
        <v>4</v>
      </c>
      <c r="P2" s="3" t="s">
        <v>5</v>
      </c>
      <c r="Q2" s="3" t="s">
        <v>8</v>
      </c>
    </row>
    <row r="3" spans="1:17" x14ac:dyDescent="0.2">
      <c r="B3" s="4" t="s">
        <v>9</v>
      </c>
      <c r="C3" s="4" t="s">
        <v>10</v>
      </c>
      <c r="D3" s="4"/>
      <c r="E3" s="4"/>
      <c r="F3" s="4"/>
      <c r="G3" s="4"/>
      <c r="H3" s="4"/>
      <c r="J3">
        <v>1000</v>
      </c>
      <c r="M3" s="4" t="s">
        <v>24</v>
      </c>
      <c r="N3" s="4" t="s">
        <v>25</v>
      </c>
      <c r="O3" s="4"/>
      <c r="P3" s="4"/>
      <c r="Q3" s="4"/>
    </row>
    <row r="4" spans="1:17" x14ac:dyDescent="0.2">
      <c r="A4" s="50" t="s">
        <v>1</v>
      </c>
      <c r="B4" s="24">
        <v>213.30680819532046</v>
      </c>
      <c r="C4" s="24">
        <v>-7.0339207193383997</v>
      </c>
      <c r="D4" s="24">
        <v>0.94589552238821994</v>
      </c>
      <c r="E4" s="24">
        <v>0.82110920005100452</v>
      </c>
      <c r="F4" s="24">
        <v>175.14818264269263</v>
      </c>
      <c r="G4" s="24">
        <v>165.67188171615712</v>
      </c>
      <c r="H4" s="24">
        <v>0.44442897875858395</v>
      </c>
      <c r="L4" s="50" t="s">
        <v>1</v>
      </c>
      <c r="M4" s="11">
        <f t="shared" ref="M4:M30" si="0">(B4*$J$2)/$J$3</f>
        <v>2.090406720314141</v>
      </c>
      <c r="N4" s="11">
        <f t="shared" ref="N4:N30" si="1">(C4*$J$2)/$J$3</f>
        <v>-6.8932423049516314E-2</v>
      </c>
      <c r="O4" s="24">
        <v>0.94589552238821994</v>
      </c>
      <c r="P4" s="24">
        <v>0.82110920005100452</v>
      </c>
      <c r="Q4" s="24">
        <v>0.44442897875858395</v>
      </c>
    </row>
    <row r="5" spans="1:17" x14ac:dyDescent="0.2">
      <c r="A5" s="50"/>
      <c r="B5" s="24">
        <v>236.27595480644615</v>
      </c>
      <c r="C5" s="24">
        <v>-9.6845594419984007</v>
      </c>
      <c r="D5" s="24">
        <v>0.90458715596345607</v>
      </c>
      <c r="E5" s="24">
        <v>0.83498117579189024</v>
      </c>
      <c r="F5" s="24">
        <v>197.28597455563792</v>
      </c>
      <c r="G5" s="24">
        <v>178.46235863476326</v>
      </c>
      <c r="H5" s="24">
        <v>0.47162582200910386</v>
      </c>
      <c r="L5" s="50"/>
      <c r="M5" s="11">
        <f t="shared" si="0"/>
        <v>2.3155043571031726</v>
      </c>
      <c r="N5" s="11">
        <f t="shared" si="1"/>
        <v>-9.4908682531584326E-2</v>
      </c>
      <c r="O5" s="24">
        <v>0.90458715596345607</v>
      </c>
      <c r="P5" s="24">
        <v>0.83498117579189024</v>
      </c>
      <c r="Q5" s="24">
        <v>0.47162582200910386</v>
      </c>
    </row>
    <row r="6" spans="1:17" x14ac:dyDescent="0.2">
      <c r="A6" s="50"/>
      <c r="B6" s="24">
        <v>183.14066231270877</v>
      </c>
      <c r="C6" s="24">
        <v>-7.8895190418115817</v>
      </c>
      <c r="D6" s="24">
        <v>0.95660377358506754</v>
      </c>
      <c r="E6" s="24">
        <v>0.80699548559712608</v>
      </c>
      <c r="F6" s="24">
        <v>147.79368771562369</v>
      </c>
      <c r="G6" s="24">
        <v>141.37999938081867</v>
      </c>
      <c r="H6" s="24">
        <v>0.45471689911490221</v>
      </c>
      <c r="L6" s="50"/>
      <c r="M6" s="11">
        <f t="shared" si="0"/>
        <v>1.7947784906645461</v>
      </c>
      <c r="N6" s="11">
        <f t="shared" si="1"/>
        <v>-7.7317286609753511E-2</v>
      </c>
      <c r="O6" s="24">
        <v>0.95660377358506754</v>
      </c>
      <c r="P6" s="24">
        <v>0.80699548559712608</v>
      </c>
      <c r="Q6" s="24">
        <v>0.45471689911490221</v>
      </c>
    </row>
    <row r="7" spans="1:17" x14ac:dyDescent="0.2">
      <c r="A7" s="50"/>
      <c r="B7" s="24">
        <v>199.67844787271923</v>
      </c>
      <c r="C7" s="24">
        <v>-6.8069065982071422</v>
      </c>
      <c r="D7" s="24">
        <v>0.94464944649462501</v>
      </c>
      <c r="E7" s="24">
        <v>0.81137991750886496</v>
      </c>
      <c r="F7" s="24">
        <v>162.01508256326511</v>
      </c>
      <c r="G7" s="24">
        <v>153.04745806716934</v>
      </c>
      <c r="H7" s="24">
        <v>0.44426689850296014</v>
      </c>
      <c r="L7" s="50"/>
      <c r="M7" s="11">
        <f t="shared" si="0"/>
        <v>1.9568487891526485</v>
      </c>
      <c r="N7" s="11">
        <f t="shared" si="1"/>
        <v>-6.6707684662430003E-2</v>
      </c>
      <c r="O7" s="24">
        <v>0.94464944649462501</v>
      </c>
      <c r="P7" s="24">
        <v>0.81137991750886496</v>
      </c>
      <c r="Q7" s="24">
        <v>0.44426689850296014</v>
      </c>
    </row>
    <row r="8" spans="1:17" x14ac:dyDescent="0.2">
      <c r="A8" s="50"/>
      <c r="B8" s="24">
        <v>178.08745005826111</v>
      </c>
      <c r="C8" s="24">
        <v>-0.91187512046169827</v>
      </c>
      <c r="D8" s="24">
        <v>0.96354992076086166</v>
      </c>
      <c r="E8" s="24">
        <v>0.82469762580260009</v>
      </c>
      <c r="F8" s="24">
        <v>146.86829724828706</v>
      </c>
      <c r="G8" s="24">
        <v>141.51493617586968</v>
      </c>
      <c r="H8" s="24">
        <v>0.51328690575904723</v>
      </c>
      <c r="L8" s="50"/>
      <c r="M8" s="11">
        <f t="shared" si="0"/>
        <v>1.7452570105709591</v>
      </c>
      <c r="N8" s="11">
        <f t="shared" si="1"/>
        <v>-8.9363761805246432E-3</v>
      </c>
      <c r="O8" s="24">
        <v>0.96354992076086166</v>
      </c>
      <c r="P8" s="24">
        <v>0.82469762580260009</v>
      </c>
      <c r="Q8" s="24">
        <v>0.51328690575904723</v>
      </c>
    </row>
    <row r="9" spans="1:17" x14ac:dyDescent="0.2">
      <c r="A9" s="50"/>
      <c r="B9" s="24">
        <v>287.26746028314517</v>
      </c>
      <c r="C9" s="24">
        <v>-2.6387721265081856</v>
      </c>
      <c r="D9" s="24">
        <v>0.97560975609772671</v>
      </c>
      <c r="E9" s="24">
        <v>0.83415669412380011</v>
      </c>
      <c r="F9" s="24">
        <v>239.62607499912843</v>
      </c>
      <c r="G9" s="24">
        <v>233.78153658455525</v>
      </c>
      <c r="H9" s="24">
        <v>0.50789263145160213</v>
      </c>
      <c r="L9" s="50"/>
      <c r="M9" s="11">
        <f t="shared" si="0"/>
        <v>2.8152211107748228</v>
      </c>
      <c r="N9" s="11">
        <f t="shared" si="1"/>
        <v>-2.5859966839780219E-2</v>
      </c>
      <c r="O9" s="24">
        <v>0.97560975609772671</v>
      </c>
      <c r="P9" s="24">
        <v>0.83415669412380011</v>
      </c>
      <c r="Q9" s="24">
        <v>0.50789263145160213</v>
      </c>
    </row>
    <row r="10" spans="1:17" x14ac:dyDescent="0.2">
      <c r="A10" s="50"/>
      <c r="B10" s="11">
        <v>231.60556166218393</v>
      </c>
      <c r="C10" s="11">
        <v>-3.2248681842020552</v>
      </c>
      <c r="D10" s="11">
        <v>0.95970695970712239</v>
      </c>
      <c r="E10" s="11">
        <v>0.81727605264464853</v>
      </c>
      <c r="F10" s="11">
        <v>189.28567920581642</v>
      </c>
      <c r="G10" s="11">
        <v>181.65878370671174</v>
      </c>
      <c r="H10" s="11">
        <v>0.46328562240205828</v>
      </c>
      <c r="L10" s="50"/>
      <c r="M10" s="11">
        <f t="shared" si="0"/>
        <v>2.2697345042894024</v>
      </c>
      <c r="N10" s="11">
        <f t="shared" si="1"/>
        <v>-3.1603708205180145E-2</v>
      </c>
      <c r="O10" s="11">
        <v>0.95970695970712239</v>
      </c>
      <c r="P10" s="11">
        <v>0.81727605264464853</v>
      </c>
      <c r="Q10" s="11">
        <v>0.46328562240205828</v>
      </c>
    </row>
    <row r="11" spans="1:17" x14ac:dyDescent="0.2">
      <c r="A11" s="50"/>
      <c r="B11" s="11">
        <v>205.95668127976023</v>
      </c>
      <c r="C11" s="11">
        <v>-9.7373876829400992</v>
      </c>
      <c r="D11" s="11">
        <v>0.98330550918213733</v>
      </c>
      <c r="E11" s="11">
        <v>0.83414372542009274</v>
      </c>
      <c r="F11" s="11">
        <v>171.79747339785789</v>
      </c>
      <c r="G11" s="11">
        <v>168.92940205568533</v>
      </c>
      <c r="H11" s="11">
        <v>0.47572689668479645</v>
      </c>
      <c r="L11" s="50"/>
      <c r="M11" s="11">
        <f t="shared" si="0"/>
        <v>2.0183754765416504</v>
      </c>
      <c r="N11" s="11">
        <f t="shared" si="1"/>
        <v>-9.5426399292812977E-2</v>
      </c>
      <c r="O11" s="11">
        <v>0.98330550918213733</v>
      </c>
      <c r="P11" s="11">
        <v>0.83414372542009274</v>
      </c>
      <c r="Q11" s="11">
        <v>0.47572689668479645</v>
      </c>
    </row>
    <row r="12" spans="1:17" x14ac:dyDescent="0.2">
      <c r="A12" s="50"/>
      <c r="B12" s="11">
        <v>201.9753625338318</v>
      </c>
      <c r="C12" s="11">
        <v>-9.4654315537898004</v>
      </c>
      <c r="D12" s="11">
        <v>0.97635135135151752</v>
      </c>
      <c r="E12" s="11">
        <v>0.83053258541428743</v>
      </c>
      <c r="F12" s="11">
        <v>167.74712003521134</v>
      </c>
      <c r="G12" s="11">
        <v>163.7801273317038</v>
      </c>
      <c r="H12" s="11">
        <v>0.48185542103306267</v>
      </c>
      <c r="L12" s="50"/>
      <c r="M12" s="11">
        <f t="shared" si="0"/>
        <v>1.9793585528315518</v>
      </c>
      <c r="N12" s="11">
        <f t="shared" si="1"/>
        <v>-9.2761229227140043E-2</v>
      </c>
      <c r="O12" s="11">
        <v>0.97635135135151752</v>
      </c>
      <c r="P12" s="11">
        <v>0.83053258541428743</v>
      </c>
      <c r="Q12" s="11">
        <v>0.48185542103306267</v>
      </c>
    </row>
    <row r="13" spans="1:17" x14ac:dyDescent="0.2">
      <c r="A13" s="51" t="s">
        <v>48</v>
      </c>
      <c r="B13" s="11">
        <v>197.61122467771793</v>
      </c>
      <c r="C13" s="11">
        <v>-5.6962722734952003</v>
      </c>
      <c r="D13" s="11">
        <v>0.94745762711880521</v>
      </c>
      <c r="E13" s="11">
        <v>0.81638141642640216</v>
      </c>
      <c r="F13" s="11">
        <v>161.32613150415136</v>
      </c>
      <c r="G13" s="11">
        <v>152.84967374717957</v>
      </c>
      <c r="H13" s="11">
        <v>0.45307539064931829</v>
      </c>
      <c r="L13" s="51" t="s">
        <v>48</v>
      </c>
      <c r="M13" s="11">
        <f t="shared" si="0"/>
        <v>1.9365900018416358</v>
      </c>
      <c r="N13" s="11">
        <f t="shared" si="1"/>
        <v>-5.5823468280252968E-2</v>
      </c>
      <c r="O13" s="11">
        <v>0.94745762711880521</v>
      </c>
      <c r="P13" s="11">
        <v>0.81638141642640216</v>
      </c>
      <c r="Q13" s="11">
        <v>0.45307539064931829</v>
      </c>
    </row>
    <row r="14" spans="1:17" x14ac:dyDescent="0.2">
      <c r="A14" s="51"/>
      <c r="B14" s="11">
        <v>155.27143109120959</v>
      </c>
      <c r="C14" s="11">
        <v>-5.1809969549220503</v>
      </c>
      <c r="D14" s="11">
        <v>0.95325542570967814</v>
      </c>
      <c r="E14" s="11">
        <v>0.8165878440012887</v>
      </c>
      <c r="F14" s="11">
        <v>126.79276314976551</v>
      </c>
      <c r="G14" s="11">
        <v>120.8658894132361</v>
      </c>
      <c r="H14" s="11">
        <v>0.47482386641167645</v>
      </c>
      <c r="L14" s="51"/>
      <c r="M14" s="11">
        <f t="shared" si="0"/>
        <v>1.5216600246938543</v>
      </c>
      <c r="N14" s="11">
        <f t="shared" si="1"/>
        <v>-5.0773770158236094E-2</v>
      </c>
      <c r="O14" s="11">
        <v>0.95325542570967814</v>
      </c>
      <c r="P14" s="11">
        <v>0.8165878440012887</v>
      </c>
      <c r="Q14" s="11">
        <v>0.47482386641167645</v>
      </c>
    </row>
    <row r="15" spans="1:17" x14ac:dyDescent="0.2">
      <c r="A15" s="51"/>
      <c r="B15" s="11">
        <v>155.57768637935791</v>
      </c>
      <c r="C15" s="11">
        <v>-6.8559074443108772</v>
      </c>
      <c r="D15" s="11">
        <v>0.97444633730851327</v>
      </c>
      <c r="E15" s="11">
        <v>0.8152242546463756</v>
      </c>
      <c r="F15" s="11">
        <v>126.83070341821964</v>
      </c>
      <c r="G15" s="11">
        <v>123.58971440414646</v>
      </c>
      <c r="H15" s="11">
        <v>0.46181848103937734</v>
      </c>
      <c r="L15" s="51"/>
      <c r="M15" s="11">
        <f t="shared" si="0"/>
        <v>1.5246613265177078</v>
      </c>
      <c r="N15" s="11">
        <f t="shared" si="1"/>
        <v>-6.7187892954246611E-2</v>
      </c>
      <c r="O15" s="11">
        <v>0.97444633730851327</v>
      </c>
      <c r="P15" s="11">
        <v>0.8152242546463756</v>
      </c>
      <c r="Q15" s="11">
        <v>0.46181848103937734</v>
      </c>
    </row>
    <row r="16" spans="1:17" x14ac:dyDescent="0.2">
      <c r="A16" s="51"/>
      <c r="B16" s="11">
        <v>152.51513349787453</v>
      </c>
      <c r="C16" s="11">
        <v>-6.0263384325390144</v>
      </c>
      <c r="D16" s="11">
        <v>0.97132616487471679</v>
      </c>
      <c r="E16" s="11">
        <v>0.81986886851921037</v>
      </c>
      <c r="F16" s="11">
        <v>125.04240993295871</v>
      </c>
      <c r="G16" s="11">
        <v>121.45696448687298</v>
      </c>
      <c r="H16" s="11">
        <v>0.46710164619396172</v>
      </c>
      <c r="L16" s="51"/>
      <c r="M16" s="11">
        <f t="shared" si="0"/>
        <v>1.4946483082791706</v>
      </c>
      <c r="N16" s="11">
        <f t="shared" si="1"/>
        <v>-5.9058116638882344E-2</v>
      </c>
      <c r="O16" s="11">
        <v>0.97132616487471679</v>
      </c>
      <c r="P16" s="11">
        <v>0.81986886851921037</v>
      </c>
      <c r="Q16" s="11">
        <v>0.46710164619396172</v>
      </c>
    </row>
    <row r="17" spans="1:17" x14ac:dyDescent="0.2">
      <c r="A17" s="51"/>
      <c r="B17" s="11">
        <v>141.79619841268254</v>
      </c>
      <c r="C17" s="11">
        <v>-5.6550038956591901</v>
      </c>
      <c r="D17" s="11">
        <v>0.98466780238517593</v>
      </c>
      <c r="E17" s="11">
        <v>0.81992466439932155</v>
      </c>
      <c r="F17" s="11">
        <v>116.26220039661834</v>
      </c>
      <c r="G17" s="11">
        <v>114.47964536500311</v>
      </c>
      <c r="H17" s="11">
        <v>0.45917527223380694</v>
      </c>
      <c r="L17" s="51"/>
      <c r="M17" s="11">
        <f t="shared" si="0"/>
        <v>1.3896027444442891</v>
      </c>
      <c r="N17" s="11">
        <f t="shared" si="1"/>
        <v>-5.5419038177460064E-2</v>
      </c>
      <c r="O17" s="11">
        <v>0.98466780238517593</v>
      </c>
      <c r="P17" s="11">
        <v>0.81992466439932155</v>
      </c>
      <c r="Q17" s="11">
        <v>0.45917527223380694</v>
      </c>
    </row>
    <row r="18" spans="1:17" x14ac:dyDescent="0.2">
      <c r="A18" s="51"/>
      <c r="B18" s="11">
        <v>201.05659666938678</v>
      </c>
      <c r="C18" s="11">
        <v>-4.2714956314490307</v>
      </c>
      <c r="D18" s="11">
        <v>0.92807745504856853</v>
      </c>
      <c r="E18" s="11">
        <v>0.80765548122470032</v>
      </c>
      <c r="F18" s="11">
        <v>162.38446233641406</v>
      </c>
      <c r="G18" s="11">
        <v>150.70535854460928</v>
      </c>
      <c r="H18" s="11">
        <v>0.48192219572473399</v>
      </c>
      <c r="L18" s="51"/>
      <c r="M18" s="11">
        <f t="shared" si="0"/>
        <v>1.9703546473599907</v>
      </c>
      <c r="N18" s="11">
        <f t="shared" si="1"/>
        <v>-4.1860657188200506E-2</v>
      </c>
      <c r="O18" s="11">
        <v>0.92807745504856853</v>
      </c>
      <c r="P18" s="11">
        <v>0.80765548122470032</v>
      </c>
      <c r="Q18" s="11">
        <v>0.48192219572473399</v>
      </c>
    </row>
    <row r="19" spans="1:17" x14ac:dyDescent="0.2">
      <c r="A19" s="51"/>
      <c r="B19" s="11">
        <v>211.39271264439333</v>
      </c>
      <c r="C19" s="11">
        <v>-8.4189578711979358</v>
      </c>
      <c r="D19" s="11">
        <v>0.96372239747650512</v>
      </c>
      <c r="E19" s="11">
        <v>0.81271142976108979</v>
      </c>
      <c r="F19" s="11">
        <v>171.80127373430011</v>
      </c>
      <c r="G19" s="11">
        <v>165.56873541273703</v>
      </c>
      <c r="H19" s="11">
        <v>0.46369680990196355</v>
      </c>
      <c r="L19" s="51"/>
      <c r="M19" s="11">
        <f t="shared" si="0"/>
        <v>2.0716485839150547</v>
      </c>
      <c r="N19" s="11">
        <f t="shared" si="1"/>
        <v>-8.2505787137739775E-2</v>
      </c>
      <c r="O19" s="11">
        <v>0.96372239747650512</v>
      </c>
      <c r="P19" s="11">
        <v>0.81271142976108979</v>
      </c>
      <c r="Q19" s="11">
        <v>0.46369680990196355</v>
      </c>
    </row>
    <row r="20" spans="1:17" x14ac:dyDescent="0.2">
      <c r="A20" s="51"/>
      <c r="B20" s="11">
        <v>164.91847266788238</v>
      </c>
      <c r="C20" s="11">
        <v>-1.7801088623622634</v>
      </c>
      <c r="D20" s="11">
        <v>0.95121951219528356</v>
      </c>
      <c r="E20" s="11">
        <v>0.82659908225127565</v>
      </c>
      <c r="F20" s="11">
        <v>136.32145815355366</v>
      </c>
      <c r="G20" s="11">
        <v>129.67163092657307</v>
      </c>
      <c r="H20" s="11">
        <v>0.4709881916273872</v>
      </c>
      <c r="L20" s="51"/>
      <c r="M20" s="11">
        <f t="shared" si="0"/>
        <v>1.6162010321452474</v>
      </c>
      <c r="N20" s="11">
        <f t="shared" si="1"/>
        <v>-1.7445066851150184E-2</v>
      </c>
      <c r="O20" s="11">
        <v>0.95121951219528356</v>
      </c>
      <c r="P20" s="11">
        <v>0.82659908225127565</v>
      </c>
      <c r="Q20" s="11">
        <v>0.4709881916273872</v>
      </c>
    </row>
    <row r="21" spans="1:17" x14ac:dyDescent="0.2">
      <c r="A21" s="51"/>
      <c r="B21" s="24">
        <v>154.12297376065331</v>
      </c>
      <c r="C21" s="24">
        <v>-5.1102519037334</v>
      </c>
      <c r="D21" s="24">
        <v>0.97495826377312089</v>
      </c>
      <c r="E21" s="24">
        <v>0.82473701159296064</v>
      </c>
      <c r="F21" s="24">
        <v>127.11092079718149</v>
      </c>
      <c r="G21" s="24">
        <v>123.92784264702276</v>
      </c>
      <c r="H21" s="24">
        <v>0.4764841841114707</v>
      </c>
      <c r="L21" s="51"/>
      <c r="M21" s="11">
        <f t="shared" si="0"/>
        <v>1.5104051428544025</v>
      </c>
      <c r="N21" s="11">
        <f t="shared" si="1"/>
        <v>-5.0080468656587322E-2</v>
      </c>
      <c r="O21" s="24">
        <v>0.97495826377312089</v>
      </c>
      <c r="P21" s="24">
        <v>0.82473701159296064</v>
      </c>
      <c r="Q21" s="24">
        <v>0.4764841841114707</v>
      </c>
    </row>
    <row r="22" spans="1:17" x14ac:dyDescent="0.2">
      <c r="A22" s="51" t="s">
        <v>49</v>
      </c>
      <c r="B22" s="24">
        <v>183.06409849067168</v>
      </c>
      <c r="C22" s="24">
        <v>-7.0691376886841351</v>
      </c>
      <c r="D22" s="24">
        <v>0.90529695024092482</v>
      </c>
      <c r="E22" s="24">
        <v>0.81825134952003276</v>
      </c>
      <c r="F22" s="24">
        <v>149.7924456386603</v>
      </c>
      <c r="G22" s="24">
        <v>135.60664420580869</v>
      </c>
      <c r="H22" s="24">
        <v>0.47171256125576116</v>
      </c>
      <c r="L22" s="51" t="s">
        <v>49</v>
      </c>
      <c r="M22" s="11">
        <f t="shared" si="0"/>
        <v>1.7940281652085825</v>
      </c>
      <c r="N22" s="11">
        <f t="shared" si="1"/>
        <v>-6.9277549349104531E-2</v>
      </c>
      <c r="O22" s="24">
        <v>0.90529695024092482</v>
      </c>
      <c r="P22" s="24">
        <v>0.81825134952003276</v>
      </c>
      <c r="Q22" s="24">
        <v>0.47171256125576116</v>
      </c>
    </row>
    <row r="23" spans="1:17" x14ac:dyDescent="0.2">
      <c r="A23" s="51"/>
      <c r="B23" s="11">
        <v>230.99305108588726</v>
      </c>
      <c r="C23" s="11">
        <v>-2.0886610651717175</v>
      </c>
      <c r="D23" s="11">
        <v>0.93703703703719576</v>
      </c>
      <c r="E23" s="11">
        <v>0.82333255020700691</v>
      </c>
      <c r="F23" s="11">
        <v>190.18409783064098</v>
      </c>
      <c r="G23" s="11">
        <v>178.20954352281601</v>
      </c>
      <c r="H23" s="11">
        <v>0.47865200607718661</v>
      </c>
      <c r="L23" s="51"/>
      <c r="M23" s="11">
        <f t="shared" si="0"/>
        <v>2.2637319006416949</v>
      </c>
      <c r="N23" s="11">
        <f t="shared" si="1"/>
        <v>-2.0468878438682832E-2</v>
      </c>
      <c r="O23" s="11">
        <v>0.93703703703719576</v>
      </c>
      <c r="P23" s="11">
        <v>0.82333255020700691</v>
      </c>
      <c r="Q23" s="11">
        <v>0.47865200607718661</v>
      </c>
    </row>
    <row r="24" spans="1:17" x14ac:dyDescent="0.2">
      <c r="A24" s="51"/>
      <c r="B24" s="11">
        <v>153.28077171824538</v>
      </c>
      <c r="C24" s="11">
        <v>-4.8365366380827224</v>
      </c>
      <c r="D24" s="11">
        <v>0.92932330827083554</v>
      </c>
      <c r="E24" s="11">
        <v>0.80335842669343771</v>
      </c>
      <c r="F24" s="11">
        <v>123.13939960992559</v>
      </c>
      <c r="G24" s="11">
        <v>114.43631422398049</v>
      </c>
      <c r="H24" s="11">
        <v>0.44528258398420129</v>
      </c>
      <c r="L24" s="51"/>
      <c r="M24" s="11">
        <f t="shared" si="0"/>
        <v>1.5021515628388047</v>
      </c>
      <c r="N24" s="11">
        <f t="shared" si="1"/>
        <v>-4.7398059053210678E-2</v>
      </c>
      <c r="O24" s="11">
        <v>0.92932330827083554</v>
      </c>
      <c r="P24" s="11">
        <v>0.80335842669343771</v>
      </c>
      <c r="Q24" s="11">
        <v>0.44528258398420129</v>
      </c>
    </row>
    <row r="25" spans="1:17" x14ac:dyDescent="0.2">
      <c r="A25" s="51"/>
      <c r="B25" s="11">
        <v>122.50211525933696</v>
      </c>
      <c r="C25" s="11">
        <v>-1.7820229579131823</v>
      </c>
      <c r="D25" s="11">
        <v>0.9780775716696436</v>
      </c>
      <c r="E25" s="11">
        <v>0.81325027817650619</v>
      </c>
      <c r="F25" s="11">
        <v>99.624879311866209</v>
      </c>
      <c r="G25" s="11">
        <v>97.44086003523141</v>
      </c>
      <c r="H25" s="11">
        <v>0.45097455808327153</v>
      </c>
      <c r="L25" s="51"/>
      <c r="M25" s="11">
        <f t="shared" si="0"/>
        <v>1.2005207295415024</v>
      </c>
      <c r="N25" s="11">
        <f t="shared" si="1"/>
        <v>-1.7463824987549188E-2</v>
      </c>
      <c r="O25" s="11">
        <v>0.9780775716696436</v>
      </c>
      <c r="P25" s="11">
        <v>0.81325027817650619</v>
      </c>
      <c r="Q25" s="11">
        <v>0.45097455808327153</v>
      </c>
    </row>
    <row r="26" spans="1:17" x14ac:dyDescent="0.2">
      <c r="A26" s="51"/>
      <c r="B26" s="11">
        <v>178.31714152437237</v>
      </c>
      <c r="C26" s="11">
        <v>-1.7984841796511566</v>
      </c>
      <c r="D26" s="11">
        <v>0.89012738853518369</v>
      </c>
      <c r="E26" s="11">
        <v>0.8085499368582878</v>
      </c>
      <c r="F26" s="11">
        <v>144.17831352028165</v>
      </c>
      <c r="G26" s="11">
        <v>128.33706569721528</v>
      </c>
      <c r="H26" s="11">
        <v>0.47845032624454253</v>
      </c>
      <c r="L26" s="51"/>
      <c r="M26" s="11">
        <f t="shared" si="0"/>
        <v>1.7475079869388495</v>
      </c>
      <c r="N26" s="11">
        <f t="shared" si="1"/>
        <v>-1.7625144960581336E-2</v>
      </c>
      <c r="O26" s="11">
        <v>0.89012738853518369</v>
      </c>
      <c r="P26" s="11">
        <v>0.8085499368582878</v>
      </c>
      <c r="Q26" s="11">
        <v>0.47845032624454253</v>
      </c>
    </row>
    <row r="27" spans="1:17" x14ac:dyDescent="0.2">
      <c r="A27" s="51"/>
      <c r="B27" s="11">
        <v>199.37219258457088</v>
      </c>
      <c r="C27" s="11">
        <v>-3.4947556568827958</v>
      </c>
      <c r="D27" s="11">
        <v>0.92019543973957052</v>
      </c>
      <c r="E27" s="11">
        <v>0.80997377845996343</v>
      </c>
      <c r="F27" s="11">
        <v>161.48624814757238</v>
      </c>
      <c r="G27" s="11">
        <v>148.59890912604877</v>
      </c>
      <c r="H27" s="11">
        <v>0.46014848017929694</v>
      </c>
      <c r="L27" s="51"/>
      <c r="M27" s="11">
        <f t="shared" si="0"/>
        <v>1.9538474873287948</v>
      </c>
      <c r="N27" s="11">
        <f t="shared" si="1"/>
        <v>-3.4248605437451403E-2</v>
      </c>
      <c r="O27" s="11">
        <v>0.92019543973957052</v>
      </c>
      <c r="P27" s="11">
        <v>0.80997377845996343</v>
      </c>
      <c r="Q27" s="11">
        <v>0.46014848017929694</v>
      </c>
    </row>
    <row r="28" spans="1:17" x14ac:dyDescent="0.2">
      <c r="A28" s="51"/>
      <c r="B28" s="11">
        <v>145.70095333657389</v>
      </c>
      <c r="C28" s="11">
        <v>-0.23083992344179749</v>
      </c>
      <c r="D28" s="11">
        <v>0.97569444444461029</v>
      </c>
      <c r="E28" s="11">
        <v>0.81821033004909971</v>
      </c>
      <c r="F28" s="11">
        <v>119.21402511798659</v>
      </c>
      <c r="G28" s="11">
        <v>116.31646200749975</v>
      </c>
      <c r="H28" s="11">
        <v>0.44717755295634115</v>
      </c>
      <c r="L28" s="51"/>
      <c r="M28" s="11">
        <f t="shared" si="0"/>
        <v>1.4278693426984241</v>
      </c>
      <c r="N28" s="11">
        <f t="shared" si="1"/>
        <v>-2.2622312497296154E-3</v>
      </c>
      <c r="O28" s="11">
        <v>0.97569444444461029</v>
      </c>
      <c r="P28" s="11">
        <v>0.81821033004909971</v>
      </c>
      <c r="Q28" s="11">
        <v>0.44717755295634115</v>
      </c>
    </row>
    <row r="29" spans="1:17" x14ac:dyDescent="0.2">
      <c r="A29" s="51"/>
      <c r="B29" s="11">
        <v>208.17703211883574</v>
      </c>
      <c r="C29" s="11">
        <v>-3.4618332134068499</v>
      </c>
      <c r="D29" s="11">
        <v>0.95206611570264144</v>
      </c>
      <c r="E29" s="11">
        <v>0.81998286537393228</v>
      </c>
      <c r="F29" s="11">
        <v>170.70159930184406</v>
      </c>
      <c r="G29" s="11">
        <v>162.5192085915354</v>
      </c>
      <c r="H29" s="11">
        <v>0.45484166504334284</v>
      </c>
      <c r="L29" s="51"/>
      <c r="M29" s="11">
        <f t="shared" si="0"/>
        <v>2.0401349147645904</v>
      </c>
      <c r="N29" s="11">
        <f t="shared" si="1"/>
        <v>-3.3925965491387135E-2</v>
      </c>
      <c r="O29" s="11">
        <v>0.95206611570264144</v>
      </c>
      <c r="P29" s="11">
        <v>0.81998286537393228</v>
      </c>
      <c r="Q29" s="11">
        <v>0.45484166504334284</v>
      </c>
    </row>
    <row r="30" spans="1:17" x14ac:dyDescent="0.2">
      <c r="A30" s="51"/>
      <c r="B30" s="11">
        <v>164.8419088458453</v>
      </c>
      <c r="C30" s="11">
        <v>-0.98652484694785703</v>
      </c>
      <c r="D30" s="11">
        <v>0.9611021069693696</v>
      </c>
      <c r="E30" s="11">
        <v>0.80664324226085993</v>
      </c>
      <c r="F30" s="11">
        <v>132.96861181188177</v>
      </c>
      <c r="G30" s="11">
        <v>127.79641297319178</v>
      </c>
      <c r="H30" s="11">
        <v>0.47424733631630206</v>
      </c>
      <c r="L30" s="51"/>
      <c r="M30" s="11">
        <f t="shared" si="0"/>
        <v>1.615450706689284</v>
      </c>
      <c r="N30" s="11">
        <f t="shared" si="1"/>
        <v>-9.667943500088998E-3</v>
      </c>
      <c r="O30" s="11">
        <v>0.9611021069693696</v>
      </c>
      <c r="P30" s="11">
        <v>0.80664324226085993</v>
      </c>
      <c r="Q30" s="11">
        <v>0.47424733631630206</v>
      </c>
    </row>
    <row r="31" spans="1:17" x14ac:dyDescent="0.2">
      <c r="A31" s="29"/>
      <c r="B31" s="28"/>
      <c r="C31" s="28"/>
      <c r="D31" s="28"/>
      <c r="E31" s="28"/>
      <c r="F31" s="28"/>
      <c r="G31" s="28"/>
      <c r="H31" s="28"/>
    </row>
    <row r="40" spans="1:8" x14ac:dyDescent="0.2">
      <c r="B40" s="23"/>
      <c r="C40" s="23"/>
      <c r="D40" s="23"/>
      <c r="E40" s="23"/>
      <c r="F40" s="23"/>
      <c r="G40" s="23"/>
      <c r="H40" s="23"/>
    </row>
    <row r="41" spans="1:8" x14ac:dyDescent="0.2">
      <c r="B41" s="23"/>
      <c r="C41" s="23"/>
      <c r="D41" s="23"/>
      <c r="E41" s="23"/>
      <c r="F41" s="23"/>
      <c r="G41" s="23"/>
      <c r="H41" s="23"/>
    </row>
    <row r="42" spans="1:8" x14ac:dyDescent="0.2">
      <c r="A42" s="22"/>
      <c r="B42" s="28"/>
      <c r="C42" s="28"/>
      <c r="D42" s="28"/>
      <c r="E42" s="28"/>
      <c r="F42" s="28"/>
      <c r="G42" s="28"/>
      <c r="H42" s="28"/>
    </row>
    <row r="43" spans="1:8" x14ac:dyDescent="0.2">
      <c r="A43" s="22"/>
      <c r="B43" s="28"/>
      <c r="C43" s="28"/>
      <c r="D43" s="28"/>
      <c r="E43" s="28"/>
      <c r="F43" s="28"/>
      <c r="G43" s="28"/>
      <c r="H43" s="28"/>
    </row>
    <row r="44" spans="1:8" x14ac:dyDescent="0.2">
      <c r="A44" s="22"/>
      <c r="B44" s="28"/>
      <c r="C44" s="28"/>
      <c r="D44" s="28"/>
      <c r="E44" s="28"/>
      <c r="F44" s="28"/>
      <c r="G44" s="28"/>
      <c r="H44" s="28"/>
    </row>
    <row r="45" spans="1:8" x14ac:dyDescent="0.2">
      <c r="A45" s="29"/>
      <c r="B45" s="28"/>
      <c r="C45" s="28"/>
      <c r="D45" s="28"/>
      <c r="E45" s="28"/>
      <c r="F45" s="28"/>
      <c r="G45" s="28"/>
      <c r="H45" s="28"/>
    </row>
    <row r="46" spans="1:8" x14ac:dyDescent="0.2">
      <c r="A46" s="29"/>
      <c r="B46" s="28"/>
      <c r="C46" s="28"/>
      <c r="D46" s="28"/>
      <c r="E46" s="28"/>
      <c r="F46" s="28"/>
      <c r="G46" s="28"/>
      <c r="H46" s="28"/>
    </row>
    <row r="47" spans="1:8" x14ac:dyDescent="0.2">
      <c r="A47" s="29"/>
      <c r="B47" s="28"/>
      <c r="C47" s="28"/>
      <c r="D47" s="28"/>
      <c r="E47" s="28"/>
      <c r="F47" s="28"/>
      <c r="G47" s="28"/>
      <c r="H47" s="28"/>
    </row>
    <row r="48" spans="1:8" x14ac:dyDescent="0.2">
      <c r="A48" s="29"/>
      <c r="B48" s="28"/>
      <c r="C48" s="28"/>
      <c r="D48" s="28"/>
      <c r="E48" s="28"/>
      <c r="F48" s="28"/>
      <c r="G48" s="28"/>
      <c r="H48" s="28"/>
    </row>
    <row r="49" spans="1:8" x14ac:dyDescent="0.2">
      <c r="A49" s="29"/>
      <c r="B49" s="28"/>
      <c r="C49" s="28"/>
      <c r="D49" s="28"/>
      <c r="E49" s="28"/>
      <c r="F49" s="28"/>
      <c r="G49" s="28"/>
      <c r="H49" s="28"/>
    </row>
    <row r="50" spans="1:8" x14ac:dyDescent="0.2">
      <c r="A50" s="29"/>
      <c r="B50" s="28"/>
      <c r="C50" s="28"/>
      <c r="D50" s="28"/>
      <c r="E50" s="28"/>
      <c r="F50" s="28"/>
      <c r="G50" s="28"/>
      <c r="H50" s="28"/>
    </row>
  </sheetData>
  <mergeCells count="6">
    <mergeCell ref="L4:L12"/>
    <mergeCell ref="L13:L21"/>
    <mergeCell ref="L22:L30"/>
    <mergeCell ref="A4:A12"/>
    <mergeCell ref="A13:A21"/>
    <mergeCell ref="A22:A30"/>
  </mergeCells>
  <phoneticPr fontId="4" type="noConversion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Emulsion-Fisicoquímicos</vt:lpstr>
      <vt:lpstr>Estabilidad y tamaño particula</vt:lpstr>
      <vt:lpstr>FAMEs aceite quinoa</vt:lpstr>
      <vt:lpstr>SPSS FAMEs</vt:lpstr>
      <vt:lpstr>Rendimiento</vt:lpstr>
      <vt:lpstr>Composición</vt:lpstr>
      <vt:lpstr>Fisicoquímicos</vt:lpstr>
      <vt:lpstr>Microbiologia</vt:lpstr>
      <vt:lpstr>Textura</vt:lpstr>
      <vt:lpstr>Fatty acids</vt:lpstr>
      <vt:lpstr>Fatty acids mg</vt:lpstr>
      <vt:lpstr>Valor peróxido</vt:lpstr>
      <vt:lpstr>SPSS Composición</vt:lpstr>
      <vt:lpstr>SPSS Fisicoquímicos</vt:lpstr>
      <vt:lpstr>SPSS Micro</vt:lpstr>
      <vt:lpstr>SPSS Textura</vt:lpstr>
      <vt:lpstr>SPSS FAMEs leche</vt:lpstr>
      <vt:lpstr>SPSS FAMEs queso</vt:lpstr>
      <vt:lpstr>Senso Respuestas formulario 1</vt:lpstr>
      <vt:lpstr>Valor atributos</vt:lpstr>
      <vt:lpstr>Demográficos</vt:lpstr>
      <vt:lpstr>Matriz SPSS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Clara Muñoz Bas</dc:creator>
  <cp:lastModifiedBy>Fernandez Lopez, Juana</cp:lastModifiedBy>
  <dcterms:created xsi:type="dcterms:W3CDTF">2024-04-22T07:37:20Z</dcterms:created>
  <dcterms:modified xsi:type="dcterms:W3CDTF">2026-04-06T17:10:01Z</dcterms:modified>
</cp:coreProperties>
</file>